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 tabRatio="949" firstSheet="7" activeTab="19"/>
  </bookViews>
  <sheets>
    <sheet name="яч 8 ЦРП" sheetId="1" r:id="rId1"/>
    <sheet name="яч 33 ЦРП " sheetId="2" r:id="rId2"/>
    <sheet name="яч 22ЦРП" sheetId="3" r:id="rId3"/>
    <sheet name="яч 41ЦРП  " sheetId="4" r:id="rId4"/>
    <sheet name="яч_2 ЦРП " sheetId="5" r:id="rId5"/>
    <sheet name="яч_3 ЦРП" sheetId="6" r:id="rId6"/>
    <sheet name="яч_6 ЦРП" sheetId="7" r:id="rId7"/>
    <sheet name="яч_9 ЦРП" sheetId="8" r:id="rId8"/>
    <sheet name="яч_15 ЦРП  " sheetId="9" r:id="rId9"/>
    <sheet name="яч_14 ЦРП" sheetId="10" r:id="rId10"/>
    <sheet name="яч_16 ЦРП" sheetId="11" r:id="rId11"/>
    <sheet name="яч_17 ЦРП " sheetId="12" r:id="rId12"/>
    <sheet name="яч_19 ЦРП" sheetId="13" r:id="rId13"/>
    <sheet name="яч_30 ЦРП " sheetId="14" r:id="rId14"/>
    <sheet name="яч_39 ЦРП" sheetId="15" r:id="rId15"/>
    <sheet name="яч_40 ЦРП" sheetId="16" r:id="rId16"/>
    <sheet name="яч_44 ЦРП" sheetId="17" r:id="rId17"/>
    <sheet name="яч_43ЖБИ  " sheetId="18" r:id="rId18"/>
    <sheet name="яч_49 ГНС" sheetId="19" r:id="rId19"/>
    <sheet name="Прилож №2" sheetId="21" r:id="rId20"/>
  </sheets>
  <definedNames>
    <definedName name="Excel_BuiltIn_Print_Area_1" localSheetId="17">#NAME?</definedName>
    <definedName name="Excel_BuiltIn_Print_Area_1">#REF!</definedName>
    <definedName name="Excel_BuiltIn_Print_Area_1_1" localSheetId="17">#NAME?</definedName>
    <definedName name="Excel_BuiltIn_Print_Area_1_1">#REF!</definedName>
    <definedName name="Excel_BuiltIn_Print_Area_2" localSheetId="17">#NAME?</definedName>
    <definedName name="Excel_BuiltIn_Print_Area_2">#REF!</definedName>
    <definedName name="Excel_BuiltIn_Print_Area_3" localSheetId="17">#NAME?</definedName>
    <definedName name="Excel_BuiltIn_Print_Area_3">#NAME?</definedName>
    <definedName name="_xlnm.Print_Area" localSheetId="2">'яч 22ЦРП'!$A$1:$N$904</definedName>
    <definedName name="_xlnm.Print_Area" localSheetId="1">'яч 33 ЦРП '!$A$1:$N$904</definedName>
    <definedName name="_xlnm.Print_Area" localSheetId="3">'яч 41ЦРП  '!$A$1:$N$904</definedName>
    <definedName name="_xlnm.Print_Area" localSheetId="0">'яч 8 ЦРП'!$A$1:$N$904</definedName>
    <definedName name="_xlnm.Print_Area" localSheetId="17">'яч_43ЖБИ  '!$A$1:$N$904</definedName>
  </definedNames>
  <calcPr calcId="145621" iterate="1"/>
</workbook>
</file>

<file path=xl/calcChain.xml><?xml version="1.0" encoding="utf-8"?>
<calcChain xmlns="http://schemas.openxmlformats.org/spreadsheetml/2006/main">
  <c r="C904" i="19" l="1"/>
  <c r="C903" i="19"/>
  <c r="C902" i="19"/>
  <c r="C901" i="19"/>
  <c r="C900" i="19"/>
  <c r="C899" i="19"/>
  <c r="C898" i="19"/>
  <c r="C897" i="19"/>
  <c r="C896" i="19"/>
  <c r="C895" i="19"/>
  <c r="C894" i="19"/>
  <c r="C893" i="19"/>
  <c r="C892" i="19"/>
  <c r="C891" i="19"/>
  <c r="C890" i="19"/>
  <c r="C889" i="19"/>
  <c r="C888" i="19"/>
  <c r="C887" i="19"/>
  <c r="C886" i="19"/>
  <c r="C885" i="19"/>
  <c r="C884" i="19"/>
  <c r="C883" i="19"/>
  <c r="C882" i="19"/>
  <c r="C881" i="19"/>
  <c r="C880" i="19"/>
  <c r="C879" i="19"/>
  <c r="C878" i="19"/>
  <c r="C877" i="19"/>
  <c r="C876" i="19"/>
  <c r="C875" i="19"/>
  <c r="C874" i="19"/>
  <c r="C873" i="19"/>
  <c r="C872" i="19"/>
  <c r="C871" i="19"/>
  <c r="C870" i="19"/>
  <c r="C869" i="19"/>
  <c r="C868" i="19"/>
  <c r="C867" i="19"/>
  <c r="C866" i="19"/>
  <c r="C865" i="19"/>
  <c r="C864" i="19"/>
  <c r="C863" i="19"/>
  <c r="C862" i="19"/>
  <c r="C861" i="19"/>
  <c r="C860" i="19"/>
  <c r="C859" i="19"/>
  <c r="C858" i="19"/>
  <c r="C857" i="19"/>
  <c r="C856" i="19"/>
  <c r="C855" i="19"/>
  <c r="C854" i="19"/>
  <c r="C853" i="19"/>
  <c r="C852" i="19"/>
  <c r="C851" i="19"/>
  <c r="C850" i="19"/>
  <c r="C849" i="19"/>
  <c r="C848" i="19"/>
  <c r="C847" i="19"/>
  <c r="C846" i="19"/>
  <c r="C845" i="19"/>
  <c r="F41" i="19"/>
  <c r="G41" i="19" s="1"/>
  <c r="C41" i="19"/>
  <c r="D41" i="19" s="1"/>
  <c r="J41" i="19" s="1"/>
  <c r="G40" i="19"/>
  <c r="F40" i="19"/>
  <c r="D40" i="19"/>
  <c r="J40" i="19" s="1"/>
  <c r="C40" i="19"/>
  <c r="F39" i="19"/>
  <c r="G39" i="19" s="1"/>
  <c r="C39" i="19"/>
  <c r="D39" i="19" s="1"/>
  <c r="J39" i="19" s="1"/>
  <c r="G38" i="19"/>
  <c r="F38" i="19"/>
  <c r="D38" i="19"/>
  <c r="J38" i="19" s="1"/>
  <c r="C38" i="19"/>
  <c r="F37" i="19"/>
  <c r="G37" i="19" s="1"/>
  <c r="C37" i="19"/>
  <c r="D37" i="19" s="1"/>
  <c r="J37" i="19" s="1"/>
  <c r="G36" i="19"/>
  <c r="F36" i="19"/>
  <c r="D36" i="19"/>
  <c r="J36" i="19" s="1"/>
  <c r="C36" i="19"/>
  <c r="F35" i="19"/>
  <c r="G35" i="19" s="1"/>
  <c r="C35" i="19"/>
  <c r="D35" i="19" s="1"/>
  <c r="J35" i="19" s="1"/>
  <c r="G34" i="19"/>
  <c r="F34" i="19"/>
  <c r="D34" i="19"/>
  <c r="J34" i="19" s="1"/>
  <c r="C34" i="19"/>
  <c r="F33" i="19"/>
  <c r="G33" i="19" s="1"/>
  <c r="C33" i="19"/>
  <c r="D33" i="19" s="1"/>
  <c r="J33" i="19" s="1"/>
  <c r="G32" i="19"/>
  <c r="F32" i="19"/>
  <c r="D32" i="19"/>
  <c r="J32" i="19" s="1"/>
  <c r="C32" i="19"/>
  <c r="F31" i="19"/>
  <c r="G31" i="19" s="1"/>
  <c r="C31" i="19"/>
  <c r="D31" i="19" s="1"/>
  <c r="J31" i="19" s="1"/>
  <c r="G30" i="19"/>
  <c r="F30" i="19"/>
  <c r="D30" i="19"/>
  <c r="J30" i="19" s="1"/>
  <c r="C30" i="19"/>
  <c r="F29" i="19"/>
  <c r="G29" i="19" s="1"/>
  <c r="C29" i="19"/>
  <c r="D29" i="19" s="1"/>
  <c r="J29" i="19" s="1"/>
  <c r="G28" i="19"/>
  <c r="F28" i="19"/>
  <c r="D28" i="19"/>
  <c r="J28" i="19" s="1"/>
  <c r="C28" i="19"/>
  <c r="F27" i="19"/>
  <c r="G27" i="19" s="1"/>
  <c r="C27" i="19"/>
  <c r="D27" i="19" s="1"/>
  <c r="J27" i="19" s="1"/>
  <c r="F26" i="19"/>
  <c r="G26" i="19" s="1"/>
  <c r="C26" i="19"/>
  <c r="D26" i="19" s="1"/>
  <c r="J26" i="19" s="1"/>
  <c r="F25" i="19"/>
  <c r="G25" i="19" s="1"/>
  <c r="C25" i="19"/>
  <c r="D25" i="19" s="1"/>
  <c r="J25" i="19" s="1"/>
  <c r="F24" i="19"/>
  <c r="G24" i="19" s="1"/>
  <c r="C24" i="19"/>
  <c r="D24" i="19" s="1"/>
  <c r="J24" i="19" s="1"/>
  <c r="F23" i="19"/>
  <c r="G23" i="19" s="1"/>
  <c r="C23" i="19"/>
  <c r="D23" i="19" s="1"/>
  <c r="J23" i="19" s="1"/>
  <c r="G22" i="19"/>
  <c r="F22" i="19"/>
  <c r="D22" i="19"/>
  <c r="J22" i="19" s="1"/>
  <c r="C22" i="19"/>
  <c r="F21" i="19"/>
  <c r="G21" i="19" s="1"/>
  <c r="C21" i="19"/>
  <c r="D21" i="19" s="1"/>
  <c r="J21" i="19" s="1"/>
  <c r="G20" i="19"/>
  <c r="F20" i="19"/>
  <c r="D20" i="19"/>
  <c r="J20" i="19" s="1"/>
  <c r="C20" i="19"/>
  <c r="F19" i="19"/>
  <c r="G19" i="19" s="1"/>
  <c r="C19" i="19"/>
  <c r="D19" i="19" s="1"/>
  <c r="J19" i="19" s="1"/>
  <c r="G18" i="19"/>
  <c r="G42" i="19" s="1"/>
  <c r="F18" i="19"/>
  <c r="D18" i="19"/>
  <c r="C18" i="19"/>
  <c r="C904" i="18"/>
  <c r="C903" i="18"/>
  <c r="C902" i="18"/>
  <c r="C901" i="18"/>
  <c r="C900" i="18"/>
  <c r="C899" i="18"/>
  <c r="C898" i="18"/>
  <c r="C897" i="18"/>
  <c r="C896" i="18"/>
  <c r="C895" i="18"/>
  <c r="C894" i="18"/>
  <c r="C893" i="18"/>
  <c r="C892" i="18"/>
  <c r="C891" i="18"/>
  <c r="C890" i="18"/>
  <c r="C889" i="18"/>
  <c r="C888" i="18"/>
  <c r="C887" i="18"/>
  <c r="C886" i="18"/>
  <c r="C885" i="18"/>
  <c r="C884" i="18"/>
  <c r="C883" i="18"/>
  <c r="C882" i="18"/>
  <c r="C881" i="18"/>
  <c r="C880" i="18"/>
  <c r="C879" i="18"/>
  <c r="C878" i="18"/>
  <c r="C877" i="18"/>
  <c r="C876" i="18"/>
  <c r="C875" i="18"/>
  <c r="C874" i="18"/>
  <c r="C873" i="18"/>
  <c r="C872" i="18"/>
  <c r="C871" i="18"/>
  <c r="C870" i="18"/>
  <c r="C869" i="18"/>
  <c r="C868" i="18"/>
  <c r="C867" i="18"/>
  <c r="C866" i="18"/>
  <c r="C865" i="18"/>
  <c r="C864" i="18"/>
  <c r="C863" i="18"/>
  <c r="C862" i="18"/>
  <c r="C861" i="18"/>
  <c r="C860" i="18"/>
  <c r="C859" i="18"/>
  <c r="C858" i="18"/>
  <c r="C857" i="18"/>
  <c r="C856" i="18"/>
  <c r="C855" i="18"/>
  <c r="C854" i="18"/>
  <c r="C853" i="18"/>
  <c r="C852" i="18"/>
  <c r="C851" i="18"/>
  <c r="C850" i="18"/>
  <c r="C849" i="18"/>
  <c r="C848" i="18"/>
  <c r="C847" i="18"/>
  <c r="C846" i="18"/>
  <c r="C845" i="18"/>
  <c r="G41" i="18"/>
  <c r="H41" i="18" s="1"/>
  <c r="I41" i="18" s="1"/>
  <c r="F41" i="18"/>
  <c r="D41" i="18"/>
  <c r="L41" i="18" s="1"/>
  <c r="C41" i="18"/>
  <c r="G40" i="18"/>
  <c r="H40" i="18" s="1"/>
  <c r="I40" i="18" s="1"/>
  <c r="F40" i="18"/>
  <c r="D40" i="18"/>
  <c r="L40" i="18" s="1"/>
  <c r="C40" i="18"/>
  <c r="G39" i="18"/>
  <c r="H39" i="18" s="1"/>
  <c r="I39" i="18" s="1"/>
  <c r="F39" i="18"/>
  <c r="D39" i="18"/>
  <c r="L39" i="18" s="1"/>
  <c r="C39" i="18"/>
  <c r="G38" i="18"/>
  <c r="H38" i="18" s="1"/>
  <c r="I38" i="18" s="1"/>
  <c r="F38" i="18"/>
  <c r="D38" i="18"/>
  <c r="L38" i="18" s="1"/>
  <c r="C38" i="18"/>
  <c r="G37" i="18"/>
  <c r="H37" i="18" s="1"/>
  <c r="I37" i="18" s="1"/>
  <c r="F37" i="18"/>
  <c r="D37" i="18"/>
  <c r="L37" i="18" s="1"/>
  <c r="C37" i="18"/>
  <c r="F36" i="18"/>
  <c r="G36" i="18" s="1"/>
  <c r="H36" i="18" s="1"/>
  <c r="I36" i="18" s="1"/>
  <c r="C36" i="18"/>
  <c r="D36" i="18" s="1"/>
  <c r="F35" i="18"/>
  <c r="G35" i="18" s="1"/>
  <c r="H35" i="18" s="1"/>
  <c r="I35" i="18" s="1"/>
  <c r="C35" i="18"/>
  <c r="D35" i="18" s="1"/>
  <c r="F34" i="18"/>
  <c r="G34" i="18" s="1"/>
  <c r="H34" i="18" s="1"/>
  <c r="I34" i="18" s="1"/>
  <c r="C34" i="18"/>
  <c r="D34" i="18" s="1"/>
  <c r="F33" i="18"/>
  <c r="G33" i="18" s="1"/>
  <c r="H33" i="18" s="1"/>
  <c r="I33" i="18" s="1"/>
  <c r="C33" i="18"/>
  <c r="D33" i="18" s="1"/>
  <c r="F32" i="18"/>
  <c r="G32" i="18" s="1"/>
  <c r="H32" i="18" s="1"/>
  <c r="I32" i="18" s="1"/>
  <c r="C32" i="18"/>
  <c r="D32" i="18" s="1"/>
  <c r="F31" i="18"/>
  <c r="G31" i="18" s="1"/>
  <c r="H31" i="18" s="1"/>
  <c r="I31" i="18" s="1"/>
  <c r="C31" i="18"/>
  <c r="D31" i="18" s="1"/>
  <c r="F30" i="18"/>
  <c r="G30" i="18" s="1"/>
  <c r="H30" i="18" s="1"/>
  <c r="I30" i="18" s="1"/>
  <c r="C30" i="18"/>
  <c r="D30" i="18" s="1"/>
  <c r="F29" i="18"/>
  <c r="G29" i="18" s="1"/>
  <c r="H29" i="18" s="1"/>
  <c r="I29" i="18" s="1"/>
  <c r="C29" i="18"/>
  <c r="D29" i="18" s="1"/>
  <c r="F28" i="18"/>
  <c r="G28" i="18" s="1"/>
  <c r="H28" i="18" s="1"/>
  <c r="I28" i="18" s="1"/>
  <c r="C28" i="18"/>
  <c r="D28" i="18" s="1"/>
  <c r="F27" i="18"/>
  <c r="G27" i="18" s="1"/>
  <c r="H27" i="18" s="1"/>
  <c r="I27" i="18" s="1"/>
  <c r="C27" i="18"/>
  <c r="D27" i="18" s="1"/>
  <c r="F26" i="18"/>
  <c r="G26" i="18" s="1"/>
  <c r="H26" i="18" s="1"/>
  <c r="I26" i="18" s="1"/>
  <c r="C26" i="18"/>
  <c r="D26" i="18" s="1"/>
  <c r="F25" i="18"/>
  <c r="G25" i="18" s="1"/>
  <c r="H25" i="18" s="1"/>
  <c r="I25" i="18" s="1"/>
  <c r="C25" i="18"/>
  <c r="D25" i="18" s="1"/>
  <c r="F24" i="18"/>
  <c r="G24" i="18" s="1"/>
  <c r="H24" i="18" s="1"/>
  <c r="I24" i="18" s="1"/>
  <c r="C24" i="18"/>
  <c r="D24" i="18" s="1"/>
  <c r="I23" i="18"/>
  <c r="F23" i="18"/>
  <c r="G23" i="18" s="1"/>
  <c r="C23" i="18"/>
  <c r="D23" i="18" s="1"/>
  <c r="F22" i="18"/>
  <c r="G22" i="18" s="1"/>
  <c r="C22" i="18"/>
  <c r="D22" i="18" s="1"/>
  <c r="J22" i="18" s="1"/>
  <c r="F21" i="18"/>
  <c r="G21" i="18" s="1"/>
  <c r="C21" i="18"/>
  <c r="D21" i="18" s="1"/>
  <c r="J21" i="18" s="1"/>
  <c r="F20" i="18"/>
  <c r="G20" i="18" s="1"/>
  <c r="C20" i="18"/>
  <c r="D20" i="18" s="1"/>
  <c r="F19" i="18"/>
  <c r="G19" i="18" s="1"/>
  <c r="C19" i="18"/>
  <c r="D19" i="18" s="1"/>
  <c r="F18" i="18"/>
  <c r="G18" i="18" s="1"/>
  <c r="C18" i="18"/>
  <c r="D18" i="18" s="1"/>
  <c r="C903" i="17"/>
  <c r="C902" i="17"/>
  <c r="C901" i="17"/>
  <c r="C900" i="17"/>
  <c r="C899" i="17"/>
  <c r="C898" i="17"/>
  <c r="C897" i="17"/>
  <c r="C896" i="17"/>
  <c r="C895" i="17"/>
  <c r="C894" i="17"/>
  <c r="C893" i="17"/>
  <c r="C892" i="17"/>
  <c r="C891" i="17"/>
  <c r="C890" i="17"/>
  <c r="C889" i="17"/>
  <c r="C888" i="17"/>
  <c r="C887" i="17"/>
  <c r="C886" i="17"/>
  <c r="C885" i="17"/>
  <c r="C884" i="17"/>
  <c r="C883" i="17"/>
  <c r="C882" i="17"/>
  <c r="C881" i="17"/>
  <c r="C880" i="17"/>
  <c r="C879" i="17"/>
  <c r="C878" i="17"/>
  <c r="C877" i="17"/>
  <c r="C876" i="17"/>
  <c r="C875" i="17"/>
  <c r="C874" i="17"/>
  <c r="C873" i="17"/>
  <c r="C872" i="17"/>
  <c r="C871" i="17"/>
  <c r="C870" i="17"/>
  <c r="C869" i="17"/>
  <c r="C868" i="17"/>
  <c r="C867" i="17"/>
  <c r="C866" i="17"/>
  <c r="C865" i="17"/>
  <c r="C864" i="17"/>
  <c r="C863" i="17"/>
  <c r="C862" i="17"/>
  <c r="C861" i="17"/>
  <c r="C860" i="17"/>
  <c r="C859" i="17"/>
  <c r="C858" i="17"/>
  <c r="C857" i="17"/>
  <c r="C856" i="17"/>
  <c r="C855" i="17"/>
  <c r="C854" i="17"/>
  <c r="C853" i="17"/>
  <c r="C852" i="17"/>
  <c r="C851" i="17"/>
  <c r="C850" i="17"/>
  <c r="C849" i="17"/>
  <c r="C848" i="17"/>
  <c r="C847" i="17"/>
  <c r="C846" i="17"/>
  <c r="C845" i="17"/>
  <c r="C844" i="17"/>
  <c r="G40" i="17"/>
  <c r="H40" i="17" s="1"/>
  <c r="I40" i="17" s="1"/>
  <c r="F40" i="17"/>
  <c r="D40" i="17"/>
  <c r="L40" i="17" s="1"/>
  <c r="C40" i="17"/>
  <c r="G39" i="17"/>
  <c r="H39" i="17" s="1"/>
  <c r="I39" i="17" s="1"/>
  <c r="F39" i="17"/>
  <c r="D39" i="17"/>
  <c r="L39" i="17" s="1"/>
  <c r="C39" i="17"/>
  <c r="G38" i="17"/>
  <c r="H38" i="17" s="1"/>
  <c r="I38" i="17" s="1"/>
  <c r="F38" i="17"/>
  <c r="D38" i="17"/>
  <c r="L38" i="17" s="1"/>
  <c r="C38" i="17"/>
  <c r="G37" i="17"/>
  <c r="H37" i="17" s="1"/>
  <c r="I37" i="17" s="1"/>
  <c r="F37" i="17"/>
  <c r="D37" i="17"/>
  <c r="L37" i="17" s="1"/>
  <c r="C37" i="17"/>
  <c r="G36" i="17"/>
  <c r="H36" i="17" s="1"/>
  <c r="I36" i="17" s="1"/>
  <c r="F36" i="17"/>
  <c r="D36" i="17"/>
  <c r="L36" i="17" s="1"/>
  <c r="C36" i="17"/>
  <c r="G35" i="17"/>
  <c r="H35" i="17" s="1"/>
  <c r="I35" i="17" s="1"/>
  <c r="F35" i="17"/>
  <c r="D35" i="17"/>
  <c r="L35" i="17" s="1"/>
  <c r="C35" i="17"/>
  <c r="G34" i="17"/>
  <c r="H34" i="17" s="1"/>
  <c r="I34" i="17" s="1"/>
  <c r="F34" i="17"/>
  <c r="D34" i="17"/>
  <c r="L34" i="17" s="1"/>
  <c r="C34" i="17"/>
  <c r="G33" i="17"/>
  <c r="H33" i="17" s="1"/>
  <c r="I33" i="17" s="1"/>
  <c r="F33" i="17"/>
  <c r="D33" i="17"/>
  <c r="L33" i="17" s="1"/>
  <c r="C33" i="17"/>
  <c r="G32" i="17"/>
  <c r="H32" i="17" s="1"/>
  <c r="I32" i="17" s="1"/>
  <c r="F32" i="17"/>
  <c r="D32" i="17"/>
  <c r="L32" i="17" s="1"/>
  <c r="C32" i="17"/>
  <c r="G31" i="17"/>
  <c r="H31" i="17" s="1"/>
  <c r="I31" i="17" s="1"/>
  <c r="F31" i="17"/>
  <c r="D31" i="17"/>
  <c r="L31" i="17" s="1"/>
  <c r="C31" i="17"/>
  <c r="G30" i="17"/>
  <c r="H30" i="17" s="1"/>
  <c r="I30" i="17" s="1"/>
  <c r="F30" i="17"/>
  <c r="D30" i="17"/>
  <c r="L30" i="17" s="1"/>
  <c r="C30" i="17"/>
  <c r="G29" i="17"/>
  <c r="H29" i="17" s="1"/>
  <c r="I29" i="17" s="1"/>
  <c r="F29" i="17"/>
  <c r="D29" i="17"/>
  <c r="L29" i="17" s="1"/>
  <c r="C29" i="17"/>
  <c r="G28" i="17"/>
  <c r="H28" i="17" s="1"/>
  <c r="I28" i="17" s="1"/>
  <c r="F28" i="17"/>
  <c r="D28" i="17"/>
  <c r="L28" i="17" s="1"/>
  <c r="C28" i="17"/>
  <c r="G27" i="17"/>
  <c r="H27" i="17" s="1"/>
  <c r="I27" i="17" s="1"/>
  <c r="F27" i="17"/>
  <c r="D27" i="17"/>
  <c r="L27" i="17" s="1"/>
  <c r="C27" i="17"/>
  <c r="G26" i="17"/>
  <c r="H26" i="17" s="1"/>
  <c r="I26" i="17" s="1"/>
  <c r="F26" i="17"/>
  <c r="D26" i="17"/>
  <c r="L26" i="17" s="1"/>
  <c r="C26" i="17"/>
  <c r="G25" i="17"/>
  <c r="H25" i="17" s="1"/>
  <c r="I25" i="17" s="1"/>
  <c r="F25" i="17"/>
  <c r="D25" i="17"/>
  <c r="L25" i="17" s="1"/>
  <c r="C25" i="17"/>
  <c r="G24" i="17"/>
  <c r="H24" i="17" s="1"/>
  <c r="I24" i="17" s="1"/>
  <c r="F24" i="17"/>
  <c r="D24" i="17"/>
  <c r="L24" i="17" s="1"/>
  <c r="C24" i="17"/>
  <c r="G23" i="17"/>
  <c r="H23" i="17" s="1"/>
  <c r="I23" i="17" s="1"/>
  <c r="F23" i="17"/>
  <c r="D23" i="17"/>
  <c r="L23" i="17" s="1"/>
  <c r="C23" i="17"/>
  <c r="G22" i="17"/>
  <c r="H22" i="17" s="1"/>
  <c r="I22" i="17" s="1"/>
  <c r="F22" i="17"/>
  <c r="D22" i="17"/>
  <c r="L22" i="17" s="1"/>
  <c r="C22" i="17"/>
  <c r="G21" i="17"/>
  <c r="H21" i="17" s="1"/>
  <c r="I21" i="17" s="1"/>
  <c r="F21" i="17"/>
  <c r="D21" i="17"/>
  <c r="L21" i="17" s="1"/>
  <c r="C21" i="17"/>
  <c r="G20" i="17"/>
  <c r="H20" i="17" s="1"/>
  <c r="I20" i="17" s="1"/>
  <c r="F20" i="17"/>
  <c r="D20" i="17"/>
  <c r="L20" i="17" s="1"/>
  <c r="C20" i="17"/>
  <c r="G19" i="17"/>
  <c r="H19" i="17" s="1"/>
  <c r="I19" i="17" s="1"/>
  <c r="F19" i="17"/>
  <c r="D19" i="17"/>
  <c r="L19" i="17" s="1"/>
  <c r="C19" i="17"/>
  <c r="G18" i="17"/>
  <c r="H18" i="17" s="1"/>
  <c r="I18" i="17" s="1"/>
  <c r="F18" i="17"/>
  <c r="D18" i="17"/>
  <c r="L18" i="17" s="1"/>
  <c r="C18" i="17"/>
  <c r="G17" i="17"/>
  <c r="G41" i="17" s="1"/>
  <c r="F17" i="17"/>
  <c r="D17" i="17"/>
  <c r="C17" i="17"/>
  <c r="C904" i="16"/>
  <c r="C903" i="16"/>
  <c r="C902" i="16"/>
  <c r="C901" i="16"/>
  <c r="C900" i="16"/>
  <c r="C899" i="16"/>
  <c r="C898" i="16"/>
  <c r="C897" i="16"/>
  <c r="C896" i="16"/>
  <c r="C895" i="16"/>
  <c r="C894" i="16"/>
  <c r="C893" i="16"/>
  <c r="C892" i="16"/>
  <c r="C891" i="16"/>
  <c r="C890" i="16"/>
  <c r="C889" i="16"/>
  <c r="C888" i="16"/>
  <c r="C887" i="16"/>
  <c r="C886" i="16"/>
  <c r="C885" i="16"/>
  <c r="C884" i="16"/>
  <c r="C883" i="16"/>
  <c r="C882" i="16"/>
  <c r="C881" i="16"/>
  <c r="C880" i="16"/>
  <c r="C879" i="16"/>
  <c r="C878" i="16"/>
  <c r="C877" i="16"/>
  <c r="C876" i="16"/>
  <c r="C875" i="16"/>
  <c r="C874" i="16"/>
  <c r="C873" i="16"/>
  <c r="C872" i="16"/>
  <c r="C871" i="16"/>
  <c r="C870" i="16"/>
  <c r="C869" i="16"/>
  <c r="C868" i="16"/>
  <c r="C867" i="16"/>
  <c r="C866" i="16"/>
  <c r="C865" i="16"/>
  <c r="C864" i="16"/>
  <c r="C863" i="16"/>
  <c r="C862" i="16"/>
  <c r="C861" i="16"/>
  <c r="C860" i="16"/>
  <c r="C859" i="16"/>
  <c r="C858" i="16"/>
  <c r="C857" i="16"/>
  <c r="C856" i="16"/>
  <c r="C855" i="16"/>
  <c r="C854" i="16"/>
  <c r="C853" i="16"/>
  <c r="C852" i="16"/>
  <c r="C851" i="16"/>
  <c r="C850" i="16"/>
  <c r="C849" i="16"/>
  <c r="C848" i="16"/>
  <c r="C847" i="16"/>
  <c r="C846" i="16"/>
  <c r="C845" i="16"/>
  <c r="G41" i="16"/>
  <c r="H41" i="16" s="1"/>
  <c r="I41" i="16" s="1"/>
  <c r="F41" i="16"/>
  <c r="D41" i="16"/>
  <c r="L41" i="16" s="1"/>
  <c r="C41" i="16"/>
  <c r="G40" i="16"/>
  <c r="H40" i="16" s="1"/>
  <c r="I40" i="16" s="1"/>
  <c r="F40" i="16"/>
  <c r="D40" i="16"/>
  <c r="L40" i="16" s="1"/>
  <c r="C40" i="16"/>
  <c r="G39" i="16"/>
  <c r="H39" i="16" s="1"/>
  <c r="I39" i="16" s="1"/>
  <c r="F39" i="16"/>
  <c r="D39" i="16"/>
  <c r="L39" i="16" s="1"/>
  <c r="C39" i="16"/>
  <c r="G38" i="16"/>
  <c r="H38" i="16" s="1"/>
  <c r="I38" i="16" s="1"/>
  <c r="F38" i="16"/>
  <c r="D38" i="16"/>
  <c r="L38" i="16" s="1"/>
  <c r="C38" i="16"/>
  <c r="G37" i="16"/>
  <c r="H37" i="16" s="1"/>
  <c r="I37" i="16" s="1"/>
  <c r="F37" i="16"/>
  <c r="D37" i="16"/>
  <c r="L37" i="16" s="1"/>
  <c r="C37" i="16"/>
  <c r="G36" i="16"/>
  <c r="H36" i="16" s="1"/>
  <c r="I36" i="16" s="1"/>
  <c r="F36" i="16"/>
  <c r="D36" i="16"/>
  <c r="L36" i="16" s="1"/>
  <c r="C36" i="16"/>
  <c r="G35" i="16"/>
  <c r="H35" i="16" s="1"/>
  <c r="I35" i="16" s="1"/>
  <c r="F35" i="16"/>
  <c r="D35" i="16"/>
  <c r="L35" i="16" s="1"/>
  <c r="C35" i="16"/>
  <c r="G34" i="16"/>
  <c r="H34" i="16" s="1"/>
  <c r="I34" i="16" s="1"/>
  <c r="F34" i="16"/>
  <c r="D34" i="16"/>
  <c r="L34" i="16" s="1"/>
  <c r="C34" i="16"/>
  <c r="G33" i="16"/>
  <c r="H33" i="16" s="1"/>
  <c r="I33" i="16" s="1"/>
  <c r="F33" i="16"/>
  <c r="D33" i="16"/>
  <c r="L33" i="16" s="1"/>
  <c r="C33" i="16"/>
  <c r="G32" i="16"/>
  <c r="H32" i="16" s="1"/>
  <c r="I32" i="16" s="1"/>
  <c r="F32" i="16"/>
  <c r="D32" i="16"/>
  <c r="L32" i="16" s="1"/>
  <c r="C32" i="16"/>
  <c r="G31" i="16"/>
  <c r="F31" i="16"/>
  <c r="D31" i="16"/>
  <c r="C31" i="16"/>
  <c r="G30" i="16"/>
  <c r="F30" i="16"/>
  <c r="D30" i="16"/>
  <c r="J30" i="16" s="1"/>
  <c r="C30" i="16"/>
  <c r="G29" i="16"/>
  <c r="F29" i="16"/>
  <c r="D29" i="16"/>
  <c r="J29" i="16" s="1"/>
  <c r="C29" i="16"/>
  <c r="G28" i="16"/>
  <c r="F28" i="16"/>
  <c r="D28" i="16"/>
  <c r="J28" i="16" s="1"/>
  <c r="C28" i="16"/>
  <c r="G27" i="16"/>
  <c r="F27" i="16"/>
  <c r="D27" i="16"/>
  <c r="J27" i="16" s="1"/>
  <c r="C27" i="16"/>
  <c r="G26" i="16"/>
  <c r="F26" i="16"/>
  <c r="D26" i="16"/>
  <c r="J26" i="16" s="1"/>
  <c r="C26" i="16"/>
  <c r="G25" i="16"/>
  <c r="F25" i="16"/>
  <c r="D25" i="16"/>
  <c r="J25" i="16" s="1"/>
  <c r="C25" i="16"/>
  <c r="G24" i="16"/>
  <c r="F24" i="16"/>
  <c r="D24" i="16"/>
  <c r="J24" i="16" s="1"/>
  <c r="C24" i="16"/>
  <c r="G23" i="16"/>
  <c r="F23" i="16"/>
  <c r="D23" i="16"/>
  <c r="J23" i="16" s="1"/>
  <c r="C23" i="16"/>
  <c r="G22" i="16"/>
  <c r="F22" i="16"/>
  <c r="D22" i="16"/>
  <c r="J22" i="16" s="1"/>
  <c r="C22" i="16"/>
  <c r="G21" i="16"/>
  <c r="H21" i="16" s="1"/>
  <c r="I21" i="16" s="1"/>
  <c r="F21" i="16"/>
  <c r="D21" i="16"/>
  <c r="J21" i="16" s="1"/>
  <c r="C21" i="16"/>
  <c r="G20" i="16"/>
  <c r="H20" i="16" s="1"/>
  <c r="I20" i="16" s="1"/>
  <c r="F20" i="16"/>
  <c r="D20" i="16"/>
  <c r="J20" i="16" s="1"/>
  <c r="C20" i="16"/>
  <c r="G19" i="16"/>
  <c r="H19" i="16" s="1"/>
  <c r="I19" i="16" s="1"/>
  <c r="F19" i="16"/>
  <c r="D19" i="16"/>
  <c r="J19" i="16" s="1"/>
  <c r="C19" i="16"/>
  <c r="G18" i="16"/>
  <c r="G42" i="16" s="1"/>
  <c r="F18" i="16"/>
  <c r="F42" i="16" s="1"/>
  <c r="D18" i="16"/>
  <c r="D42" i="16" s="1"/>
  <c r="C18" i="16"/>
  <c r="C42" i="16" s="1"/>
  <c r="C904" i="15"/>
  <c r="C903" i="15"/>
  <c r="C902" i="15"/>
  <c r="C901" i="15"/>
  <c r="C900" i="15"/>
  <c r="C899" i="15"/>
  <c r="C898" i="15"/>
  <c r="C897" i="15"/>
  <c r="C896" i="15"/>
  <c r="C895" i="15"/>
  <c r="C894" i="15"/>
  <c r="C893" i="15"/>
  <c r="C892" i="15"/>
  <c r="C891" i="15"/>
  <c r="C890" i="15"/>
  <c r="C889" i="15"/>
  <c r="C888" i="15"/>
  <c r="C887" i="15"/>
  <c r="C886" i="15"/>
  <c r="C885" i="15"/>
  <c r="C884" i="15"/>
  <c r="C883" i="15"/>
  <c r="C882" i="15"/>
  <c r="C881" i="15"/>
  <c r="C880" i="15"/>
  <c r="C879" i="15"/>
  <c r="C878" i="15"/>
  <c r="C877" i="15"/>
  <c r="C876" i="15"/>
  <c r="C875" i="15"/>
  <c r="C874" i="15"/>
  <c r="C873" i="15"/>
  <c r="C872" i="15"/>
  <c r="C871" i="15"/>
  <c r="C870" i="15"/>
  <c r="C869" i="15"/>
  <c r="C868" i="15"/>
  <c r="C867" i="15"/>
  <c r="C866" i="15"/>
  <c r="C865" i="15"/>
  <c r="C864" i="15"/>
  <c r="C863" i="15"/>
  <c r="C862" i="15"/>
  <c r="C861" i="15"/>
  <c r="C860" i="15"/>
  <c r="C859" i="15"/>
  <c r="C858" i="15"/>
  <c r="C857" i="15"/>
  <c r="C856" i="15"/>
  <c r="C855" i="15"/>
  <c r="C854" i="15"/>
  <c r="C853" i="15"/>
  <c r="C852" i="15"/>
  <c r="C851" i="15"/>
  <c r="C850" i="15"/>
  <c r="C849" i="15"/>
  <c r="C848" i="15"/>
  <c r="C847" i="15"/>
  <c r="C846" i="15"/>
  <c r="C845" i="15"/>
  <c r="G41" i="15"/>
  <c r="H41" i="15" s="1"/>
  <c r="I41" i="15" s="1"/>
  <c r="F41" i="15"/>
  <c r="D41" i="15"/>
  <c r="J41" i="15" s="1"/>
  <c r="C41" i="15"/>
  <c r="G40" i="15"/>
  <c r="H40" i="15" s="1"/>
  <c r="I40" i="15" s="1"/>
  <c r="F40" i="15"/>
  <c r="D40" i="15"/>
  <c r="J40" i="15" s="1"/>
  <c r="C40" i="15"/>
  <c r="G39" i="15"/>
  <c r="H39" i="15" s="1"/>
  <c r="I39" i="15" s="1"/>
  <c r="F39" i="15"/>
  <c r="D39" i="15"/>
  <c r="J39" i="15" s="1"/>
  <c r="C39" i="15"/>
  <c r="G38" i="15"/>
  <c r="H38" i="15" s="1"/>
  <c r="I38" i="15" s="1"/>
  <c r="F38" i="15"/>
  <c r="D38" i="15"/>
  <c r="J38" i="15" s="1"/>
  <c r="C38" i="15"/>
  <c r="G37" i="15"/>
  <c r="H37" i="15" s="1"/>
  <c r="I37" i="15" s="1"/>
  <c r="F37" i="15"/>
  <c r="D37" i="15"/>
  <c r="J37" i="15" s="1"/>
  <c r="C37" i="15"/>
  <c r="G36" i="15"/>
  <c r="H36" i="15" s="1"/>
  <c r="I36" i="15" s="1"/>
  <c r="F36" i="15"/>
  <c r="D36" i="15"/>
  <c r="J36" i="15" s="1"/>
  <c r="C36" i="15"/>
  <c r="G35" i="15"/>
  <c r="H35" i="15" s="1"/>
  <c r="I35" i="15" s="1"/>
  <c r="F35" i="15"/>
  <c r="D35" i="15"/>
  <c r="J35" i="15" s="1"/>
  <c r="C35" i="15"/>
  <c r="G34" i="15"/>
  <c r="H34" i="15" s="1"/>
  <c r="I34" i="15" s="1"/>
  <c r="F34" i="15"/>
  <c r="D34" i="15"/>
  <c r="J34" i="15" s="1"/>
  <c r="C34" i="15"/>
  <c r="G33" i="15"/>
  <c r="H33" i="15" s="1"/>
  <c r="I33" i="15" s="1"/>
  <c r="F33" i="15"/>
  <c r="D33" i="15"/>
  <c r="J33" i="15" s="1"/>
  <c r="C33" i="15"/>
  <c r="G32" i="15"/>
  <c r="H32" i="15" s="1"/>
  <c r="I32" i="15" s="1"/>
  <c r="F32" i="15"/>
  <c r="D32" i="15"/>
  <c r="J32" i="15" s="1"/>
  <c r="C32" i="15"/>
  <c r="G31" i="15"/>
  <c r="H31" i="15" s="1"/>
  <c r="I31" i="15" s="1"/>
  <c r="F31" i="15"/>
  <c r="D31" i="15"/>
  <c r="J31" i="15" s="1"/>
  <c r="C31" i="15"/>
  <c r="G30" i="15"/>
  <c r="H30" i="15" s="1"/>
  <c r="I30" i="15" s="1"/>
  <c r="F30" i="15"/>
  <c r="D30" i="15"/>
  <c r="J30" i="15" s="1"/>
  <c r="C30" i="15"/>
  <c r="G29" i="15"/>
  <c r="H29" i="15" s="1"/>
  <c r="I29" i="15" s="1"/>
  <c r="F29" i="15"/>
  <c r="D29" i="15"/>
  <c r="J29" i="15" s="1"/>
  <c r="C29" i="15"/>
  <c r="G28" i="15"/>
  <c r="H28" i="15" s="1"/>
  <c r="I28" i="15" s="1"/>
  <c r="F28" i="15"/>
  <c r="D28" i="15"/>
  <c r="J28" i="15" s="1"/>
  <c r="C28" i="15"/>
  <c r="G27" i="15"/>
  <c r="H27" i="15" s="1"/>
  <c r="I27" i="15" s="1"/>
  <c r="F27" i="15"/>
  <c r="D27" i="15"/>
  <c r="J27" i="15" s="1"/>
  <c r="C27" i="15"/>
  <c r="G26" i="15"/>
  <c r="H26" i="15" s="1"/>
  <c r="I26" i="15" s="1"/>
  <c r="F26" i="15"/>
  <c r="D26" i="15"/>
  <c r="J26" i="15" s="1"/>
  <c r="C26" i="15"/>
  <c r="G25" i="15"/>
  <c r="H25" i="15" s="1"/>
  <c r="I25" i="15" s="1"/>
  <c r="F25" i="15"/>
  <c r="D25" i="15"/>
  <c r="J25" i="15" s="1"/>
  <c r="C25" i="15"/>
  <c r="G24" i="15"/>
  <c r="H24" i="15" s="1"/>
  <c r="I24" i="15" s="1"/>
  <c r="F24" i="15"/>
  <c r="D24" i="15"/>
  <c r="J24" i="15" s="1"/>
  <c r="C24" i="15"/>
  <c r="G23" i="15"/>
  <c r="H23" i="15" s="1"/>
  <c r="I23" i="15" s="1"/>
  <c r="F23" i="15"/>
  <c r="D23" i="15"/>
  <c r="J23" i="15" s="1"/>
  <c r="C23" i="15"/>
  <c r="G22" i="15"/>
  <c r="H22" i="15" s="1"/>
  <c r="I22" i="15" s="1"/>
  <c r="F22" i="15"/>
  <c r="D22" i="15"/>
  <c r="J22" i="15" s="1"/>
  <c r="C22" i="15"/>
  <c r="G21" i="15"/>
  <c r="H21" i="15" s="1"/>
  <c r="I21" i="15" s="1"/>
  <c r="F21" i="15"/>
  <c r="D21" i="15"/>
  <c r="J21" i="15" s="1"/>
  <c r="C21" i="15"/>
  <c r="G20" i="15"/>
  <c r="H20" i="15" s="1"/>
  <c r="I20" i="15" s="1"/>
  <c r="F20" i="15"/>
  <c r="D20" i="15"/>
  <c r="J20" i="15" s="1"/>
  <c r="C20" i="15"/>
  <c r="G19" i="15"/>
  <c r="H19" i="15" s="1"/>
  <c r="I19" i="15" s="1"/>
  <c r="F19" i="15"/>
  <c r="D19" i="15"/>
  <c r="J19" i="15" s="1"/>
  <c r="C19" i="15"/>
  <c r="G18" i="15"/>
  <c r="H18" i="15" s="1"/>
  <c r="I18" i="15" s="1"/>
  <c r="F18" i="15"/>
  <c r="F42" i="15" s="1"/>
  <c r="D18" i="15"/>
  <c r="J18" i="15" s="1"/>
  <c r="C18" i="15"/>
  <c r="C42" i="15" s="1"/>
  <c r="C903" i="14"/>
  <c r="C902" i="14"/>
  <c r="C901" i="14"/>
  <c r="C900" i="14"/>
  <c r="C899" i="14"/>
  <c r="C898" i="14"/>
  <c r="C897" i="14"/>
  <c r="C896" i="14"/>
  <c r="C895" i="14"/>
  <c r="C894" i="14"/>
  <c r="C893" i="14"/>
  <c r="C892" i="14"/>
  <c r="C891" i="14"/>
  <c r="C890" i="14"/>
  <c r="C889" i="14"/>
  <c r="C888" i="14"/>
  <c r="C887" i="14"/>
  <c r="C886" i="14"/>
  <c r="C885" i="14"/>
  <c r="C884" i="14"/>
  <c r="C883" i="14"/>
  <c r="C882" i="14"/>
  <c r="C881" i="14"/>
  <c r="C880" i="14"/>
  <c r="C879" i="14"/>
  <c r="C878" i="14"/>
  <c r="C877" i="14"/>
  <c r="C876" i="14"/>
  <c r="C875" i="14"/>
  <c r="C874" i="14"/>
  <c r="C873" i="14"/>
  <c r="C872" i="14"/>
  <c r="C871" i="14"/>
  <c r="C870" i="14"/>
  <c r="C869" i="14"/>
  <c r="C868" i="14"/>
  <c r="C867" i="14"/>
  <c r="C866" i="14"/>
  <c r="C865" i="14"/>
  <c r="C864" i="14"/>
  <c r="C863" i="14"/>
  <c r="C862" i="14"/>
  <c r="C861" i="14"/>
  <c r="C860" i="14"/>
  <c r="C859" i="14"/>
  <c r="C858" i="14"/>
  <c r="C857" i="14"/>
  <c r="C856" i="14"/>
  <c r="C855" i="14"/>
  <c r="C854" i="14"/>
  <c r="C853" i="14"/>
  <c r="C852" i="14"/>
  <c r="C851" i="14"/>
  <c r="C850" i="14"/>
  <c r="C849" i="14"/>
  <c r="C848" i="14"/>
  <c r="C847" i="14"/>
  <c r="C846" i="14"/>
  <c r="C845" i="14"/>
  <c r="C844" i="14"/>
  <c r="F40" i="14"/>
  <c r="G40" i="14" s="1"/>
  <c r="C40" i="14"/>
  <c r="D40" i="14" s="1"/>
  <c r="F39" i="14"/>
  <c r="G39" i="14" s="1"/>
  <c r="C39" i="14"/>
  <c r="D39" i="14" s="1"/>
  <c r="F38" i="14"/>
  <c r="G38" i="14" s="1"/>
  <c r="C38" i="14"/>
  <c r="D38" i="14" s="1"/>
  <c r="F37" i="14"/>
  <c r="G37" i="14" s="1"/>
  <c r="C37" i="14"/>
  <c r="D37" i="14" s="1"/>
  <c r="F36" i="14"/>
  <c r="G36" i="14" s="1"/>
  <c r="C36" i="14"/>
  <c r="D36" i="14" s="1"/>
  <c r="F35" i="14"/>
  <c r="G35" i="14" s="1"/>
  <c r="C35" i="14"/>
  <c r="D35" i="14" s="1"/>
  <c r="F34" i="14"/>
  <c r="G34" i="14" s="1"/>
  <c r="C34" i="14"/>
  <c r="D34" i="14" s="1"/>
  <c r="F33" i="14"/>
  <c r="G33" i="14" s="1"/>
  <c r="C33" i="14"/>
  <c r="D33" i="14" s="1"/>
  <c r="F32" i="14"/>
  <c r="G32" i="14" s="1"/>
  <c r="C32" i="14"/>
  <c r="D32" i="14" s="1"/>
  <c r="F31" i="14"/>
  <c r="G31" i="14" s="1"/>
  <c r="C31" i="14"/>
  <c r="D31" i="14" s="1"/>
  <c r="F30" i="14"/>
  <c r="G30" i="14" s="1"/>
  <c r="C30" i="14"/>
  <c r="D30" i="14" s="1"/>
  <c r="F29" i="14"/>
  <c r="G29" i="14" s="1"/>
  <c r="C29" i="14"/>
  <c r="D29" i="14" s="1"/>
  <c r="F28" i="14"/>
  <c r="G28" i="14" s="1"/>
  <c r="C28" i="14"/>
  <c r="D28" i="14" s="1"/>
  <c r="F27" i="14"/>
  <c r="G27" i="14" s="1"/>
  <c r="C27" i="14"/>
  <c r="D27" i="14" s="1"/>
  <c r="F26" i="14"/>
  <c r="G26" i="14" s="1"/>
  <c r="C26" i="14"/>
  <c r="D26" i="14" s="1"/>
  <c r="F25" i="14"/>
  <c r="G25" i="14" s="1"/>
  <c r="C25" i="14"/>
  <c r="D25" i="14" s="1"/>
  <c r="F24" i="14"/>
  <c r="G24" i="14" s="1"/>
  <c r="C24" i="14"/>
  <c r="D24" i="14" s="1"/>
  <c r="F23" i="14"/>
  <c r="G23" i="14" s="1"/>
  <c r="C23" i="14"/>
  <c r="D23" i="14" s="1"/>
  <c r="F22" i="14"/>
  <c r="G22" i="14" s="1"/>
  <c r="C22" i="14"/>
  <c r="D22" i="14" s="1"/>
  <c r="F21" i="14"/>
  <c r="G21" i="14" s="1"/>
  <c r="C21" i="14"/>
  <c r="D21" i="14" s="1"/>
  <c r="F20" i="14"/>
  <c r="G20" i="14" s="1"/>
  <c r="C20" i="14"/>
  <c r="D20" i="14" s="1"/>
  <c r="F19" i="14"/>
  <c r="G19" i="14" s="1"/>
  <c r="C19" i="14"/>
  <c r="D19" i="14" s="1"/>
  <c r="F18" i="14"/>
  <c r="G18" i="14" s="1"/>
  <c r="C18" i="14"/>
  <c r="D18" i="14" s="1"/>
  <c r="F17" i="14"/>
  <c r="G17" i="14" s="1"/>
  <c r="G41" i="14" s="1"/>
  <c r="C17" i="14"/>
  <c r="D17" i="14" s="1"/>
  <c r="C904" i="13"/>
  <c r="C903" i="13"/>
  <c r="C902" i="13"/>
  <c r="C901" i="13"/>
  <c r="C900" i="13"/>
  <c r="C899" i="13"/>
  <c r="C898" i="13"/>
  <c r="C897" i="13"/>
  <c r="C896" i="13"/>
  <c r="C895" i="13"/>
  <c r="C894" i="13"/>
  <c r="C893" i="13"/>
  <c r="C892" i="13"/>
  <c r="C891" i="13"/>
  <c r="C890" i="13"/>
  <c r="C889" i="13"/>
  <c r="C888" i="13"/>
  <c r="C887" i="13"/>
  <c r="C886" i="13"/>
  <c r="C885" i="13"/>
  <c r="C884" i="13"/>
  <c r="C883" i="13"/>
  <c r="C882" i="13"/>
  <c r="C881" i="13"/>
  <c r="C880" i="13"/>
  <c r="C879" i="13"/>
  <c r="C878" i="13"/>
  <c r="C877" i="13"/>
  <c r="C876" i="13"/>
  <c r="C875" i="13"/>
  <c r="C874" i="13"/>
  <c r="C873" i="13"/>
  <c r="C872" i="13"/>
  <c r="C871" i="13"/>
  <c r="C870" i="13"/>
  <c r="C869" i="13"/>
  <c r="C868" i="13"/>
  <c r="C867" i="13"/>
  <c r="C866" i="13"/>
  <c r="C865" i="13"/>
  <c r="C864" i="13"/>
  <c r="C863" i="13"/>
  <c r="C862" i="13"/>
  <c r="C861" i="13"/>
  <c r="C860" i="13"/>
  <c r="C859" i="13"/>
  <c r="C858" i="13"/>
  <c r="C857" i="13"/>
  <c r="C856" i="13"/>
  <c r="C855" i="13"/>
  <c r="C854" i="13"/>
  <c r="C853" i="13"/>
  <c r="C852" i="13"/>
  <c r="C851" i="13"/>
  <c r="C850" i="13"/>
  <c r="C849" i="13"/>
  <c r="C848" i="13"/>
  <c r="C847" i="13"/>
  <c r="C846" i="13"/>
  <c r="C845" i="13"/>
  <c r="F41" i="13"/>
  <c r="G41" i="13" s="1"/>
  <c r="H41" i="13" s="1"/>
  <c r="I41" i="13" s="1"/>
  <c r="C41" i="13"/>
  <c r="D41" i="13" s="1"/>
  <c r="F40" i="13"/>
  <c r="G40" i="13" s="1"/>
  <c r="H40" i="13" s="1"/>
  <c r="I40" i="13" s="1"/>
  <c r="C40" i="13"/>
  <c r="D40" i="13" s="1"/>
  <c r="F39" i="13"/>
  <c r="G39" i="13" s="1"/>
  <c r="H39" i="13" s="1"/>
  <c r="I39" i="13" s="1"/>
  <c r="C39" i="13"/>
  <c r="D39" i="13" s="1"/>
  <c r="F38" i="13"/>
  <c r="G38" i="13" s="1"/>
  <c r="H38" i="13" s="1"/>
  <c r="I38" i="13" s="1"/>
  <c r="C38" i="13"/>
  <c r="D38" i="13" s="1"/>
  <c r="F37" i="13"/>
  <c r="G37" i="13" s="1"/>
  <c r="H37" i="13" s="1"/>
  <c r="I37" i="13" s="1"/>
  <c r="C37" i="13"/>
  <c r="D37" i="13" s="1"/>
  <c r="F36" i="13"/>
  <c r="G36" i="13" s="1"/>
  <c r="H36" i="13" s="1"/>
  <c r="I36" i="13" s="1"/>
  <c r="C36" i="13"/>
  <c r="D36" i="13" s="1"/>
  <c r="F35" i="13"/>
  <c r="G35" i="13" s="1"/>
  <c r="H35" i="13" s="1"/>
  <c r="I35" i="13" s="1"/>
  <c r="C35" i="13"/>
  <c r="D35" i="13" s="1"/>
  <c r="F34" i="13"/>
  <c r="G34" i="13" s="1"/>
  <c r="H34" i="13" s="1"/>
  <c r="I34" i="13" s="1"/>
  <c r="C34" i="13"/>
  <c r="D34" i="13" s="1"/>
  <c r="F33" i="13"/>
  <c r="G33" i="13" s="1"/>
  <c r="H33" i="13" s="1"/>
  <c r="I33" i="13" s="1"/>
  <c r="C33" i="13"/>
  <c r="D33" i="13" s="1"/>
  <c r="F32" i="13"/>
  <c r="G32" i="13" s="1"/>
  <c r="H32" i="13" s="1"/>
  <c r="I32" i="13" s="1"/>
  <c r="C32" i="13"/>
  <c r="D32" i="13" s="1"/>
  <c r="F31" i="13"/>
  <c r="G31" i="13" s="1"/>
  <c r="H31" i="13" s="1"/>
  <c r="I31" i="13" s="1"/>
  <c r="C31" i="13"/>
  <c r="D31" i="13" s="1"/>
  <c r="F30" i="13"/>
  <c r="G30" i="13" s="1"/>
  <c r="H30" i="13" s="1"/>
  <c r="I30" i="13" s="1"/>
  <c r="C30" i="13"/>
  <c r="D30" i="13" s="1"/>
  <c r="F29" i="13"/>
  <c r="G29" i="13" s="1"/>
  <c r="H29" i="13" s="1"/>
  <c r="I29" i="13" s="1"/>
  <c r="C29" i="13"/>
  <c r="D29" i="13" s="1"/>
  <c r="F28" i="13"/>
  <c r="G28" i="13" s="1"/>
  <c r="H28" i="13" s="1"/>
  <c r="I28" i="13" s="1"/>
  <c r="C28" i="13"/>
  <c r="D28" i="13" s="1"/>
  <c r="F27" i="13"/>
  <c r="G27" i="13" s="1"/>
  <c r="H27" i="13" s="1"/>
  <c r="I27" i="13" s="1"/>
  <c r="C27" i="13"/>
  <c r="D27" i="13" s="1"/>
  <c r="F26" i="13"/>
  <c r="G26" i="13" s="1"/>
  <c r="H26" i="13" s="1"/>
  <c r="I26" i="13" s="1"/>
  <c r="C26" i="13"/>
  <c r="D26" i="13" s="1"/>
  <c r="F25" i="13"/>
  <c r="G25" i="13" s="1"/>
  <c r="H25" i="13" s="1"/>
  <c r="I25" i="13" s="1"/>
  <c r="C25" i="13"/>
  <c r="D25" i="13" s="1"/>
  <c r="F24" i="13"/>
  <c r="G24" i="13" s="1"/>
  <c r="H24" i="13" s="1"/>
  <c r="I24" i="13" s="1"/>
  <c r="C24" i="13"/>
  <c r="D24" i="13" s="1"/>
  <c r="F23" i="13"/>
  <c r="G23" i="13" s="1"/>
  <c r="H23" i="13" s="1"/>
  <c r="I23" i="13" s="1"/>
  <c r="C23" i="13"/>
  <c r="D23" i="13" s="1"/>
  <c r="F22" i="13"/>
  <c r="G22" i="13" s="1"/>
  <c r="H22" i="13" s="1"/>
  <c r="I22" i="13" s="1"/>
  <c r="C22" i="13"/>
  <c r="D22" i="13" s="1"/>
  <c r="F21" i="13"/>
  <c r="G21" i="13" s="1"/>
  <c r="H21" i="13" s="1"/>
  <c r="I21" i="13" s="1"/>
  <c r="C21" i="13"/>
  <c r="D21" i="13" s="1"/>
  <c r="F20" i="13"/>
  <c r="G20" i="13" s="1"/>
  <c r="H20" i="13" s="1"/>
  <c r="I20" i="13" s="1"/>
  <c r="C20" i="13"/>
  <c r="D20" i="13" s="1"/>
  <c r="F19" i="13"/>
  <c r="G19" i="13" s="1"/>
  <c r="H19" i="13" s="1"/>
  <c r="I19" i="13" s="1"/>
  <c r="C19" i="13"/>
  <c r="D19" i="13" s="1"/>
  <c r="F18" i="13"/>
  <c r="F42" i="13" s="1"/>
  <c r="C18" i="13"/>
  <c r="D18" i="13" s="1"/>
  <c r="C904" i="12"/>
  <c r="C903" i="12"/>
  <c r="C902" i="12"/>
  <c r="C901" i="12"/>
  <c r="C900" i="12"/>
  <c r="C899" i="12"/>
  <c r="C898" i="12"/>
  <c r="C897" i="12"/>
  <c r="C896" i="12"/>
  <c r="C895" i="12"/>
  <c r="C894" i="12"/>
  <c r="C893" i="12"/>
  <c r="C892" i="12"/>
  <c r="C891" i="12"/>
  <c r="C890" i="12"/>
  <c r="C889" i="12"/>
  <c r="C888" i="12"/>
  <c r="C887" i="12"/>
  <c r="C886" i="12"/>
  <c r="C885" i="12"/>
  <c r="C884" i="12"/>
  <c r="C883" i="12"/>
  <c r="C882" i="12"/>
  <c r="C881" i="12"/>
  <c r="C880" i="12"/>
  <c r="C879" i="12"/>
  <c r="C878" i="12"/>
  <c r="C877" i="12"/>
  <c r="C876" i="12"/>
  <c r="C875" i="12"/>
  <c r="C874" i="12"/>
  <c r="C873" i="12"/>
  <c r="C872" i="12"/>
  <c r="C871" i="12"/>
  <c r="C870" i="12"/>
  <c r="C869" i="12"/>
  <c r="C868" i="12"/>
  <c r="C867" i="12"/>
  <c r="C866" i="12"/>
  <c r="C865" i="12"/>
  <c r="C864" i="12"/>
  <c r="C863" i="12"/>
  <c r="C862" i="12"/>
  <c r="C861" i="12"/>
  <c r="C860" i="12"/>
  <c r="C859" i="12"/>
  <c r="C858" i="12"/>
  <c r="C857" i="12"/>
  <c r="C856" i="12"/>
  <c r="C855" i="12"/>
  <c r="C854" i="12"/>
  <c r="C853" i="12"/>
  <c r="C852" i="12"/>
  <c r="C851" i="12"/>
  <c r="C850" i="12"/>
  <c r="C849" i="12"/>
  <c r="C848" i="12"/>
  <c r="C847" i="12"/>
  <c r="C846" i="12"/>
  <c r="C845" i="12"/>
  <c r="G41" i="12"/>
  <c r="H41" i="12" s="1"/>
  <c r="I41" i="12" s="1"/>
  <c r="F41" i="12"/>
  <c r="D41" i="12"/>
  <c r="J41" i="12" s="1"/>
  <c r="C41" i="12"/>
  <c r="G40" i="12"/>
  <c r="H40" i="12" s="1"/>
  <c r="I40" i="12" s="1"/>
  <c r="F40" i="12"/>
  <c r="D40" i="12"/>
  <c r="J40" i="12" s="1"/>
  <c r="C40" i="12"/>
  <c r="G39" i="12"/>
  <c r="H39" i="12" s="1"/>
  <c r="I39" i="12" s="1"/>
  <c r="F39" i="12"/>
  <c r="D39" i="12"/>
  <c r="J39" i="12" s="1"/>
  <c r="C39" i="12"/>
  <c r="G38" i="12"/>
  <c r="H38" i="12" s="1"/>
  <c r="I38" i="12" s="1"/>
  <c r="F38" i="12"/>
  <c r="D38" i="12"/>
  <c r="J38" i="12" s="1"/>
  <c r="C38" i="12"/>
  <c r="G37" i="12"/>
  <c r="H37" i="12" s="1"/>
  <c r="I37" i="12" s="1"/>
  <c r="F37" i="12"/>
  <c r="D37" i="12"/>
  <c r="J37" i="12" s="1"/>
  <c r="C37" i="12"/>
  <c r="G36" i="12"/>
  <c r="H36" i="12" s="1"/>
  <c r="I36" i="12" s="1"/>
  <c r="F36" i="12"/>
  <c r="D36" i="12"/>
  <c r="J36" i="12" s="1"/>
  <c r="C36" i="12"/>
  <c r="G35" i="12"/>
  <c r="H35" i="12" s="1"/>
  <c r="I35" i="12" s="1"/>
  <c r="F35" i="12"/>
  <c r="D35" i="12"/>
  <c r="J35" i="12" s="1"/>
  <c r="C35" i="12"/>
  <c r="G34" i="12"/>
  <c r="H34" i="12" s="1"/>
  <c r="I34" i="12" s="1"/>
  <c r="F34" i="12"/>
  <c r="D34" i="12"/>
  <c r="J34" i="12" s="1"/>
  <c r="C34" i="12"/>
  <c r="G33" i="12"/>
  <c r="H33" i="12" s="1"/>
  <c r="I33" i="12" s="1"/>
  <c r="F33" i="12"/>
  <c r="D33" i="12"/>
  <c r="J33" i="12" s="1"/>
  <c r="C33" i="12"/>
  <c r="G32" i="12"/>
  <c r="H32" i="12" s="1"/>
  <c r="I32" i="12" s="1"/>
  <c r="F32" i="12"/>
  <c r="D32" i="12"/>
  <c r="J32" i="12" s="1"/>
  <c r="C32" i="12"/>
  <c r="G31" i="12"/>
  <c r="H31" i="12" s="1"/>
  <c r="I31" i="12" s="1"/>
  <c r="F31" i="12"/>
  <c r="D31" i="12"/>
  <c r="J31" i="12" s="1"/>
  <c r="C31" i="12"/>
  <c r="G30" i="12"/>
  <c r="H30" i="12" s="1"/>
  <c r="I30" i="12" s="1"/>
  <c r="F30" i="12"/>
  <c r="D30" i="12"/>
  <c r="J30" i="12" s="1"/>
  <c r="C30" i="12"/>
  <c r="G29" i="12"/>
  <c r="H29" i="12" s="1"/>
  <c r="I29" i="12" s="1"/>
  <c r="F29" i="12"/>
  <c r="D29" i="12"/>
  <c r="J29" i="12" s="1"/>
  <c r="C29" i="12"/>
  <c r="G28" i="12"/>
  <c r="H28" i="12" s="1"/>
  <c r="I28" i="12" s="1"/>
  <c r="F28" i="12"/>
  <c r="D28" i="12"/>
  <c r="J28" i="12" s="1"/>
  <c r="C28" i="12"/>
  <c r="G27" i="12"/>
  <c r="H27" i="12" s="1"/>
  <c r="I27" i="12" s="1"/>
  <c r="F27" i="12"/>
  <c r="D27" i="12"/>
  <c r="J27" i="12" s="1"/>
  <c r="C27" i="12"/>
  <c r="G26" i="12"/>
  <c r="H26" i="12" s="1"/>
  <c r="I26" i="12" s="1"/>
  <c r="F26" i="12"/>
  <c r="D26" i="12"/>
  <c r="J26" i="12" s="1"/>
  <c r="C26" i="12"/>
  <c r="G25" i="12"/>
  <c r="H25" i="12" s="1"/>
  <c r="I25" i="12" s="1"/>
  <c r="F25" i="12"/>
  <c r="D25" i="12"/>
  <c r="J25" i="12" s="1"/>
  <c r="C25" i="12"/>
  <c r="G24" i="12"/>
  <c r="H24" i="12" s="1"/>
  <c r="I24" i="12" s="1"/>
  <c r="F24" i="12"/>
  <c r="D24" i="12"/>
  <c r="J24" i="12" s="1"/>
  <c r="C24" i="12"/>
  <c r="G23" i="12"/>
  <c r="H23" i="12" s="1"/>
  <c r="I23" i="12" s="1"/>
  <c r="F23" i="12"/>
  <c r="D23" i="12"/>
  <c r="J23" i="12" s="1"/>
  <c r="C23" i="12"/>
  <c r="G22" i="12"/>
  <c r="H22" i="12" s="1"/>
  <c r="I22" i="12" s="1"/>
  <c r="F22" i="12"/>
  <c r="D22" i="12"/>
  <c r="J22" i="12" s="1"/>
  <c r="C22" i="12"/>
  <c r="G21" i="12"/>
  <c r="H21" i="12" s="1"/>
  <c r="I21" i="12" s="1"/>
  <c r="F21" i="12"/>
  <c r="D21" i="12"/>
  <c r="J21" i="12" s="1"/>
  <c r="C21" i="12"/>
  <c r="G20" i="12"/>
  <c r="H20" i="12" s="1"/>
  <c r="I20" i="12" s="1"/>
  <c r="F20" i="12"/>
  <c r="D20" i="12"/>
  <c r="J20" i="12" s="1"/>
  <c r="C20" i="12"/>
  <c r="G19" i="12"/>
  <c r="H19" i="12" s="1"/>
  <c r="I19" i="12" s="1"/>
  <c r="F19" i="12"/>
  <c r="D19" i="12"/>
  <c r="J19" i="12" s="1"/>
  <c r="C19" i="12"/>
  <c r="G18" i="12"/>
  <c r="H18" i="12" s="1"/>
  <c r="I18" i="12" s="1"/>
  <c r="F18" i="12"/>
  <c r="D18" i="12"/>
  <c r="D42" i="12" s="1"/>
  <c r="C18" i="12"/>
  <c r="C904" i="11"/>
  <c r="C903" i="11"/>
  <c r="C902" i="11"/>
  <c r="C901" i="11"/>
  <c r="C900" i="11"/>
  <c r="C899" i="11"/>
  <c r="C898" i="11"/>
  <c r="C897" i="11"/>
  <c r="C896" i="11"/>
  <c r="C895" i="11"/>
  <c r="C894" i="11"/>
  <c r="C893" i="11"/>
  <c r="C892" i="11"/>
  <c r="C891" i="11"/>
  <c r="C890" i="11"/>
  <c r="C889" i="11"/>
  <c r="C888" i="11"/>
  <c r="C887" i="11"/>
  <c r="C886" i="11"/>
  <c r="C885" i="11"/>
  <c r="C884" i="11"/>
  <c r="C883" i="11"/>
  <c r="C882" i="11"/>
  <c r="C881" i="11"/>
  <c r="C880" i="11"/>
  <c r="C879" i="11"/>
  <c r="C878" i="11"/>
  <c r="C877" i="11"/>
  <c r="C876" i="11"/>
  <c r="C875" i="11"/>
  <c r="C874" i="11"/>
  <c r="C873" i="11"/>
  <c r="C872" i="11"/>
  <c r="C871" i="11"/>
  <c r="C870" i="11"/>
  <c r="C869" i="11"/>
  <c r="C868" i="11"/>
  <c r="C867" i="11"/>
  <c r="C866" i="11"/>
  <c r="C865" i="11"/>
  <c r="C864" i="11"/>
  <c r="C863" i="11"/>
  <c r="C862" i="11"/>
  <c r="C861" i="11"/>
  <c r="C860" i="11"/>
  <c r="C859" i="11"/>
  <c r="C858" i="11"/>
  <c r="C857" i="11"/>
  <c r="C856" i="11"/>
  <c r="C855" i="11"/>
  <c r="C854" i="11"/>
  <c r="C853" i="11"/>
  <c r="C852" i="11"/>
  <c r="C851" i="11"/>
  <c r="C850" i="11"/>
  <c r="C849" i="11"/>
  <c r="C848" i="11"/>
  <c r="C847" i="11"/>
  <c r="C846" i="11"/>
  <c r="C845" i="11"/>
  <c r="G41" i="11"/>
  <c r="H41" i="11" s="1"/>
  <c r="I41" i="11" s="1"/>
  <c r="F41" i="11"/>
  <c r="D41" i="11"/>
  <c r="J41" i="11" s="1"/>
  <c r="C41" i="11"/>
  <c r="G40" i="11"/>
  <c r="H40" i="11" s="1"/>
  <c r="I40" i="11" s="1"/>
  <c r="F40" i="11"/>
  <c r="D40" i="11"/>
  <c r="J40" i="11" s="1"/>
  <c r="C40" i="11"/>
  <c r="G39" i="11"/>
  <c r="H39" i="11" s="1"/>
  <c r="I39" i="11" s="1"/>
  <c r="F39" i="11"/>
  <c r="D39" i="11"/>
  <c r="J39" i="11" s="1"/>
  <c r="C39" i="11"/>
  <c r="G38" i="11"/>
  <c r="H38" i="11" s="1"/>
  <c r="I38" i="11" s="1"/>
  <c r="F38" i="11"/>
  <c r="D38" i="11"/>
  <c r="J38" i="11" s="1"/>
  <c r="C38" i="11"/>
  <c r="G37" i="11"/>
  <c r="H37" i="11" s="1"/>
  <c r="I37" i="11" s="1"/>
  <c r="F37" i="11"/>
  <c r="D37" i="11"/>
  <c r="J37" i="11" s="1"/>
  <c r="C37" i="11"/>
  <c r="G36" i="11"/>
  <c r="H36" i="11" s="1"/>
  <c r="I36" i="11" s="1"/>
  <c r="F36" i="11"/>
  <c r="D36" i="11"/>
  <c r="J36" i="11" s="1"/>
  <c r="C36" i="11"/>
  <c r="G35" i="11"/>
  <c r="H35" i="11" s="1"/>
  <c r="I35" i="11" s="1"/>
  <c r="F35" i="11"/>
  <c r="D35" i="11"/>
  <c r="J35" i="11" s="1"/>
  <c r="C35" i="11"/>
  <c r="G34" i="11"/>
  <c r="H34" i="11" s="1"/>
  <c r="I34" i="11" s="1"/>
  <c r="F34" i="11"/>
  <c r="D34" i="11"/>
  <c r="J34" i="11" s="1"/>
  <c r="C34" i="11"/>
  <c r="G33" i="11"/>
  <c r="H33" i="11" s="1"/>
  <c r="I33" i="11" s="1"/>
  <c r="F33" i="11"/>
  <c r="D33" i="11"/>
  <c r="J33" i="11" s="1"/>
  <c r="C33" i="11"/>
  <c r="G32" i="11"/>
  <c r="F32" i="11"/>
  <c r="D32" i="11"/>
  <c r="C32" i="11"/>
  <c r="G31" i="11"/>
  <c r="F31" i="11"/>
  <c r="D31" i="11"/>
  <c r="J31" i="11" s="1"/>
  <c r="C31" i="11"/>
  <c r="G30" i="11"/>
  <c r="F30" i="11"/>
  <c r="D30" i="11"/>
  <c r="J30" i="11" s="1"/>
  <c r="C30" i="11"/>
  <c r="G29" i="11"/>
  <c r="F29" i="11"/>
  <c r="D29" i="11"/>
  <c r="J29" i="11" s="1"/>
  <c r="C29" i="11"/>
  <c r="G28" i="11"/>
  <c r="F28" i="11"/>
  <c r="D28" i="11"/>
  <c r="J28" i="11" s="1"/>
  <c r="C28" i="11"/>
  <c r="G27" i="11"/>
  <c r="F27" i="11"/>
  <c r="D27" i="11"/>
  <c r="J27" i="11" s="1"/>
  <c r="C27" i="11"/>
  <c r="G26" i="11"/>
  <c r="F26" i="11"/>
  <c r="D26" i="11"/>
  <c r="J26" i="11" s="1"/>
  <c r="C26" i="11"/>
  <c r="G25" i="11"/>
  <c r="F25" i="11"/>
  <c r="D25" i="11"/>
  <c r="J25" i="11" s="1"/>
  <c r="C25" i="11"/>
  <c r="G24" i="11"/>
  <c r="F24" i="11"/>
  <c r="D24" i="11"/>
  <c r="J24" i="11" s="1"/>
  <c r="C24" i="11"/>
  <c r="G23" i="11"/>
  <c r="F23" i="11"/>
  <c r="D23" i="11"/>
  <c r="J23" i="11" s="1"/>
  <c r="C23" i="11"/>
  <c r="G22" i="11"/>
  <c r="F22" i="11"/>
  <c r="D22" i="11"/>
  <c r="J22" i="11" s="1"/>
  <c r="C22" i="11"/>
  <c r="G21" i="11"/>
  <c r="F21" i="11"/>
  <c r="D21" i="11"/>
  <c r="J21" i="11" s="1"/>
  <c r="C21" i="11"/>
  <c r="G20" i="11"/>
  <c r="F20" i="11"/>
  <c r="D20" i="11"/>
  <c r="J20" i="11" s="1"/>
  <c r="C20" i="11"/>
  <c r="G19" i="11"/>
  <c r="F19" i="11"/>
  <c r="D19" i="11"/>
  <c r="J19" i="11" s="1"/>
  <c r="C19" i="11"/>
  <c r="G18" i="11"/>
  <c r="F18" i="11"/>
  <c r="F42" i="11" s="1"/>
  <c r="D18" i="11"/>
  <c r="C18" i="11"/>
  <c r="C42" i="11" s="1"/>
  <c r="C904" i="10"/>
  <c r="C903" i="10"/>
  <c r="C902" i="10"/>
  <c r="C901" i="10"/>
  <c r="C900" i="10"/>
  <c r="C899" i="10"/>
  <c r="C898" i="10"/>
  <c r="C897" i="10"/>
  <c r="C896" i="10"/>
  <c r="C895" i="10"/>
  <c r="C894" i="10"/>
  <c r="C893" i="10"/>
  <c r="C892" i="10"/>
  <c r="C891" i="10"/>
  <c r="C890" i="10"/>
  <c r="C889" i="10"/>
  <c r="C888" i="10"/>
  <c r="C887" i="10"/>
  <c r="C886" i="10"/>
  <c r="C885" i="10"/>
  <c r="C884" i="10"/>
  <c r="C883" i="10"/>
  <c r="C882" i="10"/>
  <c r="C881" i="10"/>
  <c r="C880" i="10"/>
  <c r="C879" i="10"/>
  <c r="C878" i="10"/>
  <c r="C877" i="10"/>
  <c r="C876" i="10"/>
  <c r="C875" i="10"/>
  <c r="C874" i="10"/>
  <c r="C873" i="10"/>
  <c r="C872" i="10"/>
  <c r="C871" i="10"/>
  <c r="C870" i="10"/>
  <c r="C869" i="10"/>
  <c r="C868" i="10"/>
  <c r="C867" i="10"/>
  <c r="C866" i="10"/>
  <c r="C865" i="10"/>
  <c r="C864" i="10"/>
  <c r="C863" i="10"/>
  <c r="C862" i="10"/>
  <c r="C861" i="10"/>
  <c r="C860" i="10"/>
  <c r="C859" i="10"/>
  <c r="C858" i="10"/>
  <c r="C857" i="10"/>
  <c r="C856" i="10"/>
  <c r="C855" i="10"/>
  <c r="C854" i="10"/>
  <c r="C853" i="10"/>
  <c r="C852" i="10"/>
  <c r="C851" i="10"/>
  <c r="C850" i="10"/>
  <c r="C849" i="10"/>
  <c r="C848" i="10"/>
  <c r="C847" i="10"/>
  <c r="C846" i="10"/>
  <c r="C845" i="10"/>
  <c r="G41" i="10"/>
  <c r="F41" i="10"/>
  <c r="D41" i="10"/>
  <c r="J41" i="10" s="1"/>
  <c r="C41" i="10"/>
  <c r="G40" i="10"/>
  <c r="F40" i="10"/>
  <c r="D40" i="10"/>
  <c r="J40" i="10" s="1"/>
  <c r="C40" i="10"/>
  <c r="G39" i="10"/>
  <c r="F39" i="10"/>
  <c r="D39" i="10"/>
  <c r="J39" i="10" s="1"/>
  <c r="C39" i="10"/>
  <c r="G38" i="10"/>
  <c r="F38" i="10"/>
  <c r="D38" i="10"/>
  <c r="J38" i="10" s="1"/>
  <c r="C38" i="10"/>
  <c r="G37" i="10"/>
  <c r="F37" i="10"/>
  <c r="D37" i="10"/>
  <c r="J37" i="10" s="1"/>
  <c r="C37" i="10"/>
  <c r="G36" i="10"/>
  <c r="F36" i="10"/>
  <c r="D36" i="10"/>
  <c r="J36" i="10" s="1"/>
  <c r="C36" i="10"/>
  <c r="G35" i="10"/>
  <c r="H35" i="10" s="1"/>
  <c r="I35" i="10" s="1"/>
  <c r="F35" i="10"/>
  <c r="D35" i="10"/>
  <c r="J35" i="10" s="1"/>
  <c r="C35" i="10"/>
  <c r="G34" i="10"/>
  <c r="H34" i="10" s="1"/>
  <c r="I34" i="10" s="1"/>
  <c r="F34" i="10"/>
  <c r="D34" i="10"/>
  <c r="J34" i="10" s="1"/>
  <c r="C34" i="10"/>
  <c r="G33" i="10"/>
  <c r="H33" i="10" s="1"/>
  <c r="I33" i="10" s="1"/>
  <c r="F33" i="10"/>
  <c r="D33" i="10"/>
  <c r="J33" i="10" s="1"/>
  <c r="C33" i="10"/>
  <c r="G32" i="10"/>
  <c r="H32" i="10" s="1"/>
  <c r="I32" i="10" s="1"/>
  <c r="F32" i="10"/>
  <c r="D32" i="10"/>
  <c r="J32" i="10" s="1"/>
  <c r="C32" i="10"/>
  <c r="G31" i="10"/>
  <c r="H31" i="10" s="1"/>
  <c r="I31" i="10" s="1"/>
  <c r="F31" i="10"/>
  <c r="D31" i="10"/>
  <c r="J31" i="10" s="1"/>
  <c r="C31" i="10"/>
  <c r="G30" i="10"/>
  <c r="H30" i="10" s="1"/>
  <c r="I30" i="10" s="1"/>
  <c r="F30" i="10"/>
  <c r="D30" i="10"/>
  <c r="J30" i="10" s="1"/>
  <c r="C30" i="10"/>
  <c r="G29" i="10"/>
  <c r="H29" i="10" s="1"/>
  <c r="I29" i="10" s="1"/>
  <c r="F29" i="10"/>
  <c r="D29" i="10"/>
  <c r="J29" i="10" s="1"/>
  <c r="C29" i="10"/>
  <c r="G28" i="10"/>
  <c r="H28" i="10" s="1"/>
  <c r="I28" i="10" s="1"/>
  <c r="F28" i="10"/>
  <c r="D28" i="10"/>
  <c r="J28" i="10" s="1"/>
  <c r="C28" i="10"/>
  <c r="G27" i="10"/>
  <c r="H27" i="10" s="1"/>
  <c r="I27" i="10" s="1"/>
  <c r="F27" i="10"/>
  <c r="D27" i="10"/>
  <c r="J27" i="10" s="1"/>
  <c r="C27" i="10"/>
  <c r="G26" i="10"/>
  <c r="H26" i="10" s="1"/>
  <c r="I26" i="10" s="1"/>
  <c r="F26" i="10"/>
  <c r="D26" i="10"/>
  <c r="J26" i="10" s="1"/>
  <c r="C26" i="10"/>
  <c r="G25" i="10"/>
  <c r="H25" i="10" s="1"/>
  <c r="I25" i="10" s="1"/>
  <c r="F25" i="10"/>
  <c r="D25" i="10"/>
  <c r="J25" i="10" s="1"/>
  <c r="C25" i="10"/>
  <c r="G24" i="10"/>
  <c r="H24" i="10" s="1"/>
  <c r="I24" i="10" s="1"/>
  <c r="F24" i="10"/>
  <c r="D24" i="10"/>
  <c r="J24" i="10" s="1"/>
  <c r="C24" i="10"/>
  <c r="G23" i="10"/>
  <c r="H23" i="10" s="1"/>
  <c r="I23" i="10" s="1"/>
  <c r="F23" i="10"/>
  <c r="D23" i="10"/>
  <c r="J23" i="10" s="1"/>
  <c r="C23" i="10"/>
  <c r="G22" i="10"/>
  <c r="H22" i="10" s="1"/>
  <c r="I22" i="10" s="1"/>
  <c r="F22" i="10"/>
  <c r="D22" i="10"/>
  <c r="J22" i="10" s="1"/>
  <c r="C22" i="10"/>
  <c r="G21" i="10"/>
  <c r="H21" i="10" s="1"/>
  <c r="I21" i="10" s="1"/>
  <c r="F21" i="10"/>
  <c r="D21" i="10"/>
  <c r="J21" i="10" s="1"/>
  <c r="C21" i="10"/>
  <c r="G20" i="10"/>
  <c r="H20" i="10" s="1"/>
  <c r="I20" i="10" s="1"/>
  <c r="F20" i="10"/>
  <c r="D20" i="10"/>
  <c r="J20" i="10" s="1"/>
  <c r="C20" i="10"/>
  <c r="G19" i="10"/>
  <c r="H19" i="10" s="1"/>
  <c r="I19" i="10" s="1"/>
  <c r="F19" i="10"/>
  <c r="D19" i="10"/>
  <c r="J19" i="10" s="1"/>
  <c r="C19" i="10"/>
  <c r="G18" i="10"/>
  <c r="H18" i="10" s="1"/>
  <c r="I18" i="10" s="1"/>
  <c r="F18" i="10"/>
  <c r="F42" i="10" s="1"/>
  <c r="D18" i="10"/>
  <c r="D42" i="10" s="1"/>
  <c r="C18" i="10"/>
  <c r="C42" i="10" s="1"/>
  <c r="C904" i="9"/>
  <c r="C903" i="9"/>
  <c r="C902" i="9"/>
  <c r="C901" i="9"/>
  <c r="C900" i="9"/>
  <c r="C899" i="9"/>
  <c r="C898" i="9"/>
  <c r="C897" i="9"/>
  <c r="C896" i="9"/>
  <c r="C895" i="9"/>
  <c r="C894" i="9"/>
  <c r="C893" i="9"/>
  <c r="C892" i="9"/>
  <c r="C891" i="9"/>
  <c r="C890" i="9"/>
  <c r="C889" i="9"/>
  <c r="C888" i="9"/>
  <c r="C887" i="9"/>
  <c r="C886" i="9"/>
  <c r="C885" i="9"/>
  <c r="C884" i="9"/>
  <c r="C883" i="9"/>
  <c r="C882" i="9"/>
  <c r="C881" i="9"/>
  <c r="C880" i="9"/>
  <c r="C879" i="9"/>
  <c r="C878" i="9"/>
  <c r="C877" i="9"/>
  <c r="C876" i="9"/>
  <c r="C875" i="9"/>
  <c r="C874" i="9"/>
  <c r="C873" i="9"/>
  <c r="C872" i="9"/>
  <c r="C871" i="9"/>
  <c r="C870" i="9"/>
  <c r="C869" i="9"/>
  <c r="C868" i="9"/>
  <c r="C867" i="9"/>
  <c r="C866" i="9"/>
  <c r="C865" i="9"/>
  <c r="C864" i="9"/>
  <c r="C863" i="9"/>
  <c r="C862" i="9"/>
  <c r="C861" i="9"/>
  <c r="C860" i="9"/>
  <c r="C859" i="9"/>
  <c r="C858" i="9"/>
  <c r="C857" i="9"/>
  <c r="C856" i="9"/>
  <c r="C855" i="9"/>
  <c r="C854" i="9"/>
  <c r="C853" i="9"/>
  <c r="C852" i="9"/>
  <c r="C851" i="9"/>
  <c r="C850" i="9"/>
  <c r="C849" i="9"/>
  <c r="C848" i="9"/>
  <c r="C847" i="9"/>
  <c r="C846" i="9"/>
  <c r="C845" i="9"/>
  <c r="G41" i="9"/>
  <c r="H41" i="9" s="1"/>
  <c r="I41" i="9" s="1"/>
  <c r="F41" i="9"/>
  <c r="D41" i="9"/>
  <c r="J41" i="9" s="1"/>
  <c r="C41" i="9"/>
  <c r="G40" i="9"/>
  <c r="H40" i="9" s="1"/>
  <c r="I40" i="9" s="1"/>
  <c r="F40" i="9"/>
  <c r="D40" i="9"/>
  <c r="J40" i="9" s="1"/>
  <c r="C40" i="9"/>
  <c r="G39" i="9"/>
  <c r="H39" i="9" s="1"/>
  <c r="I39" i="9" s="1"/>
  <c r="F39" i="9"/>
  <c r="D39" i="9"/>
  <c r="J39" i="9" s="1"/>
  <c r="C39" i="9"/>
  <c r="G38" i="9"/>
  <c r="H38" i="9" s="1"/>
  <c r="I38" i="9" s="1"/>
  <c r="F38" i="9"/>
  <c r="D38" i="9"/>
  <c r="J38" i="9" s="1"/>
  <c r="C38" i="9"/>
  <c r="G37" i="9"/>
  <c r="H37" i="9" s="1"/>
  <c r="I37" i="9" s="1"/>
  <c r="F37" i="9"/>
  <c r="D37" i="9"/>
  <c r="J37" i="9" s="1"/>
  <c r="C37" i="9"/>
  <c r="G36" i="9"/>
  <c r="H36" i="9" s="1"/>
  <c r="I36" i="9" s="1"/>
  <c r="F36" i="9"/>
  <c r="D36" i="9"/>
  <c r="J36" i="9" s="1"/>
  <c r="C36" i="9"/>
  <c r="G35" i="9"/>
  <c r="H35" i="9" s="1"/>
  <c r="I35" i="9" s="1"/>
  <c r="F35" i="9"/>
  <c r="D35" i="9"/>
  <c r="J35" i="9" s="1"/>
  <c r="C35" i="9"/>
  <c r="G34" i="9"/>
  <c r="H34" i="9" s="1"/>
  <c r="I34" i="9" s="1"/>
  <c r="F34" i="9"/>
  <c r="D34" i="9"/>
  <c r="J34" i="9" s="1"/>
  <c r="C34" i="9"/>
  <c r="G33" i="9"/>
  <c r="H33" i="9" s="1"/>
  <c r="I33" i="9" s="1"/>
  <c r="F33" i="9"/>
  <c r="D33" i="9"/>
  <c r="J33" i="9" s="1"/>
  <c r="C33" i="9"/>
  <c r="G32" i="9"/>
  <c r="H32" i="9" s="1"/>
  <c r="I32" i="9" s="1"/>
  <c r="F32" i="9"/>
  <c r="D32" i="9"/>
  <c r="J32" i="9" s="1"/>
  <c r="C32" i="9"/>
  <c r="G31" i="9"/>
  <c r="H31" i="9" s="1"/>
  <c r="I31" i="9" s="1"/>
  <c r="F31" i="9"/>
  <c r="D31" i="9"/>
  <c r="J31" i="9" s="1"/>
  <c r="C31" i="9"/>
  <c r="G30" i="9"/>
  <c r="H30" i="9" s="1"/>
  <c r="I30" i="9" s="1"/>
  <c r="F30" i="9"/>
  <c r="D30" i="9"/>
  <c r="J30" i="9" s="1"/>
  <c r="C30" i="9"/>
  <c r="G29" i="9"/>
  <c r="H29" i="9" s="1"/>
  <c r="I29" i="9" s="1"/>
  <c r="F29" i="9"/>
  <c r="D29" i="9"/>
  <c r="J29" i="9" s="1"/>
  <c r="C29" i="9"/>
  <c r="G28" i="9"/>
  <c r="H28" i="9" s="1"/>
  <c r="I28" i="9" s="1"/>
  <c r="F28" i="9"/>
  <c r="D28" i="9"/>
  <c r="J28" i="9" s="1"/>
  <c r="C28" i="9"/>
  <c r="G27" i="9"/>
  <c r="H27" i="9" s="1"/>
  <c r="I27" i="9" s="1"/>
  <c r="F27" i="9"/>
  <c r="D27" i="9"/>
  <c r="J27" i="9" s="1"/>
  <c r="C27" i="9"/>
  <c r="G26" i="9"/>
  <c r="H26" i="9" s="1"/>
  <c r="I26" i="9" s="1"/>
  <c r="F26" i="9"/>
  <c r="D26" i="9"/>
  <c r="J26" i="9" s="1"/>
  <c r="C26" i="9"/>
  <c r="G25" i="9"/>
  <c r="H25" i="9" s="1"/>
  <c r="I25" i="9" s="1"/>
  <c r="F25" i="9"/>
  <c r="D25" i="9"/>
  <c r="J25" i="9" s="1"/>
  <c r="C25" i="9"/>
  <c r="G24" i="9"/>
  <c r="H24" i="9" s="1"/>
  <c r="I24" i="9" s="1"/>
  <c r="F24" i="9"/>
  <c r="D24" i="9"/>
  <c r="J24" i="9" s="1"/>
  <c r="C24" i="9"/>
  <c r="G23" i="9"/>
  <c r="H23" i="9" s="1"/>
  <c r="I23" i="9" s="1"/>
  <c r="F23" i="9"/>
  <c r="D23" i="9"/>
  <c r="J23" i="9" s="1"/>
  <c r="C23" i="9"/>
  <c r="G22" i="9"/>
  <c r="H22" i="9" s="1"/>
  <c r="I22" i="9" s="1"/>
  <c r="F22" i="9"/>
  <c r="D22" i="9"/>
  <c r="J22" i="9" s="1"/>
  <c r="C22" i="9"/>
  <c r="G21" i="9"/>
  <c r="H21" i="9" s="1"/>
  <c r="I21" i="9" s="1"/>
  <c r="F21" i="9"/>
  <c r="D21" i="9"/>
  <c r="J21" i="9" s="1"/>
  <c r="C21" i="9"/>
  <c r="G20" i="9"/>
  <c r="H20" i="9" s="1"/>
  <c r="I20" i="9" s="1"/>
  <c r="F20" i="9"/>
  <c r="D20" i="9"/>
  <c r="J20" i="9" s="1"/>
  <c r="C20" i="9"/>
  <c r="G19" i="9"/>
  <c r="H19" i="9" s="1"/>
  <c r="I19" i="9" s="1"/>
  <c r="F19" i="9"/>
  <c r="D19" i="9"/>
  <c r="J19" i="9" s="1"/>
  <c r="C19" i="9"/>
  <c r="G18" i="9"/>
  <c r="H18" i="9" s="1"/>
  <c r="I18" i="9" s="1"/>
  <c r="F18" i="9"/>
  <c r="D18" i="9"/>
  <c r="D42" i="9" s="1"/>
  <c r="C18" i="9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G41" i="8"/>
  <c r="F41" i="8"/>
  <c r="D41" i="8"/>
  <c r="C41" i="8"/>
  <c r="G40" i="8"/>
  <c r="F40" i="8"/>
  <c r="D40" i="8"/>
  <c r="J40" i="8" s="1"/>
  <c r="C40" i="8"/>
  <c r="G39" i="8"/>
  <c r="F39" i="8"/>
  <c r="D39" i="8"/>
  <c r="J39" i="8" s="1"/>
  <c r="C39" i="8"/>
  <c r="G38" i="8"/>
  <c r="F38" i="8"/>
  <c r="D38" i="8"/>
  <c r="J38" i="8" s="1"/>
  <c r="C38" i="8"/>
  <c r="G37" i="8"/>
  <c r="F37" i="8"/>
  <c r="D37" i="8"/>
  <c r="J37" i="8" s="1"/>
  <c r="C37" i="8"/>
  <c r="G36" i="8"/>
  <c r="F36" i="8"/>
  <c r="D36" i="8"/>
  <c r="J36" i="8" s="1"/>
  <c r="C36" i="8"/>
  <c r="G35" i="8"/>
  <c r="F35" i="8"/>
  <c r="D35" i="8"/>
  <c r="J35" i="8" s="1"/>
  <c r="C35" i="8"/>
  <c r="G34" i="8"/>
  <c r="F34" i="8"/>
  <c r="D34" i="8"/>
  <c r="J34" i="8" s="1"/>
  <c r="C34" i="8"/>
  <c r="G33" i="8"/>
  <c r="F33" i="8"/>
  <c r="D33" i="8"/>
  <c r="J33" i="8" s="1"/>
  <c r="C33" i="8"/>
  <c r="G32" i="8"/>
  <c r="F32" i="8"/>
  <c r="D32" i="8"/>
  <c r="J32" i="8" s="1"/>
  <c r="C32" i="8"/>
  <c r="G31" i="8"/>
  <c r="F31" i="8"/>
  <c r="D31" i="8"/>
  <c r="J31" i="8" s="1"/>
  <c r="C31" i="8"/>
  <c r="G30" i="8"/>
  <c r="F30" i="8"/>
  <c r="D30" i="8"/>
  <c r="J30" i="8" s="1"/>
  <c r="C30" i="8"/>
  <c r="G29" i="8"/>
  <c r="F29" i="8"/>
  <c r="D29" i="8"/>
  <c r="J29" i="8" s="1"/>
  <c r="C29" i="8"/>
  <c r="G28" i="8"/>
  <c r="F28" i="8"/>
  <c r="D28" i="8"/>
  <c r="J28" i="8" s="1"/>
  <c r="C28" i="8"/>
  <c r="G27" i="8"/>
  <c r="F27" i="8"/>
  <c r="D27" i="8"/>
  <c r="J27" i="8" s="1"/>
  <c r="C27" i="8"/>
  <c r="G26" i="8"/>
  <c r="F26" i="8"/>
  <c r="D26" i="8"/>
  <c r="J26" i="8" s="1"/>
  <c r="C26" i="8"/>
  <c r="G25" i="8"/>
  <c r="F25" i="8"/>
  <c r="D25" i="8"/>
  <c r="J25" i="8" s="1"/>
  <c r="C25" i="8"/>
  <c r="G24" i="8"/>
  <c r="F24" i="8"/>
  <c r="D24" i="8"/>
  <c r="J24" i="8" s="1"/>
  <c r="C24" i="8"/>
  <c r="G23" i="8"/>
  <c r="F23" i="8"/>
  <c r="D23" i="8"/>
  <c r="J23" i="8" s="1"/>
  <c r="C23" i="8"/>
  <c r="G22" i="8"/>
  <c r="F22" i="8"/>
  <c r="D22" i="8"/>
  <c r="J22" i="8" s="1"/>
  <c r="C22" i="8"/>
  <c r="G21" i="8"/>
  <c r="F21" i="8"/>
  <c r="D21" i="8"/>
  <c r="J21" i="8" s="1"/>
  <c r="C21" i="8"/>
  <c r="G20" i="8"/>
  <c r="F20" i="8"/>
  <c r="D20" i="8"/>
  <c r="J20" i="8" s="1"/>
  <c r="C20" i="8"/>
  <c r="G19" i="8"/>
  <c r="F19" i="8"/>
  <c r="D19" i="8"/>
  <c r="J19" i="8" s="1"/>
  <c r="C19" i="8"/>
  <c r="G18" i="8"/>
  <c r="F18" i="8"/>
  <c r="F42" i="8" s="1"/>
  <c r="D18" i="8"/>
  <c r="C18" i="8"/>
  <c r="C42" i="8" s="1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8" i="7"/>
  <c r="C847" i="7"/>
  <c r="C846" i="7"/>
  <c r="C845" i="7"/>
  <c r="F41" i="7"/>
  <c r="G41" i="7" s="1"/>
  <c r="C41" i="7"/>
  <c r="D41" i="7" s="1"/>
  <c r="F40" i="7"/>
  <c r="G40" i="7" s="1"/>
  <c r="C40" i="7"/>
  <c r="D40" i="7" s="1"/>
  <c r="F39" i="7"/>
  <c r="G39" i="7" s="1"/>
  <c r="C39" i="7"/>
  <c r="D39" i="7" s="1"/>
  <c r="F38" i="7"/>
  <c r="G38" i="7" s="1"/>
  <c r="C38" i="7"/>
  <c r="D38" i="7" s="1"/>
  <c r="F37" i="7"/>
  <c r="G37" i="7" s="1"/>
  <c r="C37" i="7"/>
  <c r="D37" i="7" s="1"/>
  <c r="F36" i="7"/>
  <c r="G36" i="7" s="1"/>
  <c r="C36" i="7"/>
  <c r="D36" i="7" s="1"/>
  <c r="F35" i="7"/>
  <c r="G35" i="7" s="1"/>
  <c r="C35" i="7"/>
  <c r="D35" i="7" s="1"/>
  <c r="F34" i="7"/>
  <c r="G34" i="7" s="1"/>
  <c r="C34" i="7"/>
  <c r="D34" i="7" s="1"/>
  <c r="F33" i="7"/>
  <c r="G33" i="7" s="1"/>
  <c r="C33" i="7"/>
  <c r="D33" i="7" s="1"/>
  <c r="F32" i="7"/>
  <c r="G32" i="7" s="1"/>
  <c r="C32" i="7"/>
  <c r="D32" i="7" s="1"/>
  <c r="F31" i="7"/>
  <c r="G31" i="7" s="1"/>
  <c r="C31" i="7"/>
  <c r="D31" i="7" s="1"/>
  <c r="F30" i="7"/>
  <c r="G30" i="7" s="1"/>
  <c r="C30" i="7"/>
  <c r="D30" i="7" s="1"/>
  <c r="F29" i="7"/>
  <c r="G29" i="7" s="1"/>
  <c r="C29" i="7"/>
  <c r="D29" i="7" s="1"/>
  <c r="F28" i="7"/>
  <c r="G28" i="7" s="1"/>
  <c r="C28" i="7"/>
  <c r="D28" i="7" s="1"/>
  <c r="F27" i="7"/>
  <c r="G27" i="7" s="1"/>
  <c r="C27" i="7"/>
  <c r="D27" i="7" s="1"/>
  <c r="F26" i="7"/>
  <c r="G26" i="7" s="1"/>
  <c r="C26" i="7"/>
  <c r="D26" i="7" s="1"/>
  <c r="F25" i="7"/>
  <c r="G25" i="7" s="1"/>
  <c r="C25" i="7"/>
  <c r="D25" i="7" s="1"/>
  <c r="F24" i="7"/>
  <c r="G24" i="7" s="1"/>
  <c r="C24" i="7"/>
  <c r="D24" i="7" s="1"/>
  <c r="F23" i="7"/>
  <c r="G23" i="7" s="1"/>
  <c r="C23" i="7"/>
  <c r="D23" i="7" s="1"/>
  <c r="F22" i="7"/>
  <c r="G22" i="7" s="1"/>
  <c r="C22" i="7"/>
  <c r="D22" i="7" s="1"/>
  <c r="F21" i="7"/>
  <c r="G21" i="7" s="1"/>
  <c r="C21" i="7"/>
  <c r="D21" i="7" s="1"/>
  <c r="F20" i="7"/>
  <c r="G20" i="7" s="1"/>
  <c r="C20" i="7"/>
  <c r="D20" i="7" s="1"/>
  <c r="F19" i="7"/>
  <c r="G19" i="7" s="1"/>
  <c r="C19" i="7"/>
  <c r="D19" i="7" s="1"/>
  <c r="F18" i="7"/>
  <c r="G18" i="7" s="1"/>
  <c r="G42" i="7" s="1"/>
  <c r="C18" i="7"/>
  <c r="D18" i="7" s="1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C862" i="6"/>
  <c r="C861" i="6"/>
  <c r="C860" i="6"/>
  <c r="C859" i="6"/>
  <c r="C858" i="6"/>
  <c r="C857" i="6"/>
  <c r="C856" i="6"/>
  <c r="C855" i="6"/>
  <c r="C854" i="6"/>
  <c r="C853" i="6"/>
  <c r="C852" i="6"/>
  <c r="C851" i="6"/>
  <c r="C850" i="6"/>
  <c r="C849" i="6"/>
  <c r="C848" i="6"/>
  <c r="C847" i="6"/>
  <c r="C846" i="6"/>
  <c r="C845" i="6"/>
  <c r="F41" i="6"/>
  <c r="G41" i="6" s="1"/>
  <c r="C41" i="6"/>
  <c r="D41" i="6" s="1"/>
  <c r="F40" i="6"/>
  <c r="G40" i="6" s="1"/>
  <c r="C40" i="6"/>
  <c r="D40" i="6" s="1"/>
  <c r="F39" i="6"/>
  <c r="G39" i="6" s="1"/>
  <c r="C39" i="6"/>
  <c r="D39" i="6" s="1"/>
  <c r="F38" i="6"/>
  <c r="G38" i="6" s="1"/>
  <c r="C38" i="6"/>
  <c r="D38" i="6" s="1"/>
  <c r="F37" i="6"/>
  <c r="G37" i="6" s="1"/>
  <c r="C37" i="6"/>
  <c r="D37" i="6" s="1"/>
  <c r="F36" i="6"/>
  <c r="G36" i="6" s="1"/>
  <c r="C36" i="6"/>
  <c r="D36" i="6" s="1"/>
  <c r="F35" i="6"/>
  <c r="G35" i="6" s="1"/>
  <c r="C35" i="6"/>
  <c r="D35" i="6" s="1"/>
  <c r="F34" i="6"/>
  <c r="G34" i="6" s="1"/>
  <c r="C34" i="6"/>
  <c r="D34" i="6" s="1"/>
  <c r="F33" i="6"/>
  <c r="G33" i="6" s="1"/>
  <c r="C33" i="6"/>
  <c r="D33" i="6" s="1"/>
  <c r="F32" i="6"/>
  <c r="G32" i="6" s="1"/>
  <c r="C32" i="6"/>
  <c r="D32" i="6" s="1"/>
  <c r="F31" i="6"/>
  <c r="G31" i="6" s="1"/>
  <c r="C31" i="6"/>
  <c r="D31" i="6" s="1"/>
  <c r="F30" i="6"/>
  <c r="G30" i="6" s="1"/>
  <c r="C30" i="6"/>
  <c r="D30" i="6" s="1"/>
  <c r="F29" i="6"/>
  <c r="G29" i="6" s="1"/>
  <c r="C29" i="6"/>
  <c r="D29" i="6" s="1"/>
  <c r="F28" i="6"/>
  <c r="G28" i="6" s="1"/>
  <c r="C28" i="6"/>
  <c r="D28" i="6" s="1"/>
  <c r="F27" i="6"/>
  <c r="G27" i="6" s="1"/>
  <c r="C27" i="6"/>
  <c r="D27" i="6" s="1"/>
  <c r="F26" i="6"/>
  <c r="G26" i="6" s="1"/>
  <c r="C26" i="6"/>
  <c r="D26" i="6" s="1"/>
  <c r="F25" i="6"/>
  <c r="G25" i="6" s="1"/>
  <c r="C25" i="6"/>
  <c r="D25" i="6" s="1"/>
  <c r="F24" i="6"/>
  <c r="G24" i="6" s="1"/>
  <c r="C24" i="6"/>
  <c r="D24" i="6" s="1"/>
  <c r="F23" i="6"/>
  <c r="G23" i="6" s="1"/>
  <c r="C23" i="6"/>
  <c r="D23" i="6" s="1"/>
  <c r="G22" i="6"/>
  <c r="H22" i="6" s="1"/>
  <c r="I22" i="6" s="1"/>
  <c r="F22" i="6"/>
  <c r="D22" i="6"/>
  <c r="C22" i="6"/>
  <c r="G21" i="6"/>
  <c r="H21" i="6" s="1"/>
  <c r="I21" i="6" s="1"/>
  <c r="F21" i="6"/>
  <c r="D21" i="6"/>
  <c r="J21" i="6" s="1"/>
  <c r="C21" i="6"/>
  <c r="G20" i="6"/>
  <c r="H20" i="6" s="1"/>
  <c r="I20" i="6" s="1"/>
  <c r="F20" i="6"/>
  <c r="D20" i="6"/>
  <c r="J20" i="6" s="1"/>
  <c r="C20" i="6"/>
  <c r="G19" i="6"/>
  <c r="H19" i="6" s="1"/>
  <c r="I19" i="6" s="1"/>
  <c r="F19" i="6"/>
  <c r="D19" i="6"/>
  <c r="J19" i="6" s="1"/>
  <c r="C19" i="6"/>
  <c r="G18" i="6"/>
  <c r="G42" i="6" s="1"/>
  <c r="F18" i="6"/>
  <c r="F42" i="6" s="1"/>
  <c r="D18" i="6"/>
  <c r="D42" i="6" s="1"/>
  <c r="C18" i="6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F41" i="5"/>
  <c r="G41" i="5" s="1"/>
  <c r="H41" i="5" s="1"/>
  <c r="I41" i="5" s="1"/>
  <c r="C41" i="5"/>
  <c r="D41" i="5" s="1"/>
  <c r="F40" i="5"/>
  <c r="G40" i="5" s="1"/>
  <c r="H40" i="5" s="1"/>
  <c r="I40" i="5" s="1"/>
  <c r="C40" i="5"/>
  <c r="D40" i="5" s="1"/>
  <c r="F39" i="5"/>
  <c r="G39" i="5" s="1"/>
  <c r="H39" i="5" s="1"/>
  <c r="I39" i="5" s="1"/>
  <c r="C39" i="5"/>
  <c r="D39" i="5" s="1"/>
  <c r="F38" i="5"/>
  <c r="G38" i="5" s="1"/>
  <c r="H38" i="5" s="1"/>
  <c r="I38" i="5" s="1"/>
  <c r="C38" i="5"/>
  <c r="D38" i="5" s="1"/>
  <c r="F37" i="5"/>
  <c r="G37" i="5" s="1"/>
  <c r="H37" i="5" s="1"/>
  <c r="I37" i="5" s="1"/>
  <c r="C37" i="5"/>
  <c r="D37" i="5" s="1"/>
  <c r="F36" i="5"/>
  <c r="G36" i="5" s="1"/>
  <c r="H36" i="5" s="1"/>
  <c r="I36" i="5" s="1"/>
  <c r="C36" i="5"/>
  <c r="D36" i="5" s="1"/>
  <c r="F35" i="5"/>
  <c r="G35" i="5" s="1"/>
  <c r="H35" i="5" s="1"/>
  <c r="I35" i="5" s="1"/>
  <c r="C35" i="5"/>
  <c r="D35" i="5" s="1"/>
  <c r="F34" i="5"/>
  <c r="G34" i="5" s="1"/>
  <c r="H34" i="5" s="1"/>
  <c r="I34" i="5" s="1"/>
  <c r="C34" i="5"/>
  <c r="D34" i="5" s="1"/>
  <c r="F33" i="5"/>
  <c r="G33" i="5" s="1"/>
  <c r="H33" i="5" s="1"/>
  <c r="I33" i="5" s="1"/>
  <c r="C33" i="5"/>
  <c r="D33" i="5" s="1"/>
  <c r="F32" i="5"/>
  <c r="G32" i="5" s="1"/>
  <c r="H32" i="5" s="1"/>
  <c r="I32" i="5" s="1"/>
  <c r="C32" i="5"/>
  <c r="D32" i="5" s="1"/>
  <c r="F31" i="5"/>
  <c r="G31" i="5" s="1"/>
  <c r="H31" i="5" s="1"/>
  <c r="I31" i="5" s="1"/>
  <c r="C31" i="5"/>
  <c r="D31" i="5" s="1"/>
  <c r="F30" i="5"/>
  <c r="G30" i="5" s="1"/>
  <c r="H30" i="5" s="1"/>
  <c r="I30" i="5" s="1"/>
  <c r="C30" i="5"/>
  <c r="D30" i="5" s="1"/>
  <c r="F29" i="5"/>
  <c r="G29" i="5" s="1"/>
  <c r="H29" i="5" s="1"/>
  <c r="I29" i="5" s="1"/>
  <c r="C29" i="5"/>
  <c r="D29" i="5" s="1"/>
  <c r="F28" i="5"/>
  <c r="G28" i="5" s="1"/>
  <c r="H28" i="5" s="1"/>
  <c r="I28" i="5" s="1"/>
  <c r="C28" i="5"/>
  <c r="D28" i="5" s="1"/>
  <c r="F27" i="5"/>
  <c r="G27" i="5" s="1"/>
  <c r="H27" i="5" s="1"/>
  <c r="I27" i="5" s="1"/>
  <c r="C27" i="5"/>
  <c r="D27" i="5" s="1"/>
  <c r="F26" i="5"/>
  <c r="G26" i="5" s="1"/>
  <c r="H26" i="5" s="1"/>
  <c r="I26" i="5" s="1"/>
  <c r="C26" i="5"/>
  <c r="D26" i="5" s="1"/>
  <c r="F25" i="5"/>
  <c r="G25" i="5" s="1"/>
  <c r="H25" i="5" s="1"/>
  <c r="I25" i="5" s="1"/>
  <c r="C25" i="5"/>
  <c r="D25" i="5" s="1"/>
  <c r="F24" i="5"/>
  <c r="G24" i="5" s="1"/>
  <c r="H24" i="5" s="1"/>
  <c r="I24" i="5" s="1"/>
  <c r="C24" i="5"/>
  <c r="D24" i="5" s="1"/>
  <c r="F23" i="5"/>
  <c r="G23" i="5" s="1"/>
  <c r="H23" i="5" s="1"/>
  <c r="I23" i="5" s="1"/>
  <c r="C23" i="5"/>
  <c r="D23" i="5" s="1"/>
  <c r="F22" i="5"/>
  <c r="G22" i="5" s="1"/>
  <c r="H22" i="5" s="1"/>
  <c r="I22" i="5" s="1"/>
  <c r="C22" i="5"/>
  <c r="D22" i="5" s="1"/>
  <c r="F21" i="5"/>
  <c r="G21" i="5" s="1"/>
  <c r="H21" i="5" s="1"/>
  <c r="I21" i="5" s="1"/>
  <c r="C21" i="5"/>
  <c r="D21" i="5" s="1"/>
  <c r="F20" i="5"/>
  <c r="G20" i="5" s="1"/>
  <c r="H20" i="5" s="1"/>
  <c r="I20" i="5" s="1"/>
  <c r="C20" i="5"/>
  <c r="D20" i="5" s="1"/>
  <c r="F19" i="5"/>
  <c r="G19" i="5" s="1"/>
  <c r="H19" i="5" s="1"/>
  <c r="I19" i="5" s="1"/>
  <c r="C19" i="5"/>
  <c r="D19" i="5" s="1"/>
  <c r="F18" i="5"/>
  <c r="G18" i="5" s="1"/>
  <c r="C18" i="5"/>
  <c r="D18" i="5" s="1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F41" i="4"/>
  <c r="G41" i="4" s="1"/>
  <c r="H41" i="4" s="1"/>
  <c r="I41" i="4" s="1"/>
  <c r="C41" i="4"/>
  <c r="D41" i="4" s="1"/>
  <c r="F40" i="4"/>
  <c r="G40" i="4" s="1"/>
  <c r="H40" i="4" s="1"/>
  <c r="I40" i="4" s="1"/>
  <c r="C40" i="4"/>
  <c r="D40" i="4" s="1"/>
  <c r="F39" i="4"/>
  <c r="G39" i="4" s="1"/>
  <c r="H39" i="4" s="1"/>
  <c r="I39" i="4" s="1"/>
  <c r="C39" i="4"/>
  <c r="D39" i="4" s="1"/>
  <c r="F38" i="4"/>
  <c r="G38" i="4" s="1"/>
  <c r="H38" i="4" s="1"/>
  <c r="I38" i="4" s="1"/>
  <c r="C38" i="4"/>
  <c r="D38" i="4" s="1"/>
  <c r="F37" i="4"/>
  <c r="G37" i="4" s="1"/>
  <c r="H37" i="4" s="1"/>
  <c r="I37" i="4" s="1"/>
  <c r="C37" i="4"/>
  <c r="D37" i="4" s="1"/>
  <c r="F36" i="4"/>
  <c r="G36" i="4" s="1"/>
  <c r="H36" i="4" s="1"/>
  <c r="I36" i="4" s="1"/>
  <c r="C36" i="4"/>
  <c r="D36" i="4" s="1"/>
  <c r="F35" i="4"/>
  <c r="G35" i="4" s="1"/>
  <c r="H35" i="4" s="1"/>
  <c r="I35" i="4" s="1"/>
  <c r="C35" i="4"/>
  <c r="D35" i="4" s="1"/>
  <c r="F34" i="4"/>
  <c r="G34" i="4" s="1"/>
  <c r="H34" i="4" s="1"/>
  <c r="I34" i="4" s="1"/>
  <c r="C34" i="4"/>
  <c r="D34" i="4" s="1"/>
  <c r="F33" i="4"/>
  <c r="G33" i="4" s="1"/>
  <c r="H33" i="4" s="1"/>
  <c r="I33" i="4" s="1"/>
  <c r="C33" i="4"/>
  <c r="D33" i="4" s="1"/>
  <c r="F32" i="4"/>
  <c r="G32" i="4" s="1"/>
  <c r="H32" i="4" s="1"/>
  <c r="I32" i="4" s="1"/>
  <c r="C32" i="4"/>
  <c r="D32" i="4" s="1"/>
  <c r="F31" i="4"/>
  <c r="G31" i="4" s="1"/>
  <c r="H31" i="4" s="1"/>
  <c r="I31" i="4" s="1"/>
  <c r="C31" i="4"/>
  <c r="D31" i="4" s="1"/>
  <c r="F30" i="4"/>
  <c r="G30" i="4" s="1"/>
  <c r="H30" i="4" s="1"/>
  <c r="I30" i="4" s="1"/>
  <c r="C30" i="4"/>
  <c r="D30" i="4" s="1"/>
  <c r="F29" i="4"/>
  <c r="G29" i="4" s="1"/>
  <c r="H29" i="4" s="1"/>
  <c r="I29" i="4" s="1"/>
  <c r="C29" i="4"/>
  <c r="D29" i="4" s="1"/>
  <c r="F28" i="4"/>
  <c r="G28" i="4" s="1"/>
  <c r="H28" i="4" s="1"/>
  <c r="I28" i="4" s="1"/>
  <c r="C28" i="4"/>
  <c r="D28" i="4" s="1"/>
  <c r="F27" i="4"/>
  <c r="G27" i="4" s="1"/>
  <c r="H27" i="4" s="1"/>
  <c r="I27" i="4" s="1"/>
  <c r="C27" i="4"/>
  <c r="D27" i="4" s="1"/>
  <c r="F26" i="4"/>
  <c r="G26" i="4" s="1"/>
  <c r="H26" i="4" s="1"/>
  <c r="I26" i="4" s="1"/>
  <c r="C26" i="4"/>
  <c r="D26" i="4" s="1"/>
  <c r="F25" i="4"/>
  <c r="G25" i="4" s="1"/>
  <c r="H25" i="4" s="1"/>
  <c r="I25" i="4" s="1"/>
  <c r="C25" i="4"/>
  <c r="D25" i="4" s="1"/>
  <c r="F24" i="4"/>
  <c r="G24" i="4" s="1"/>
  <c r="H24" i="4" s="1"/>
  <c r="I24" i="4" s="1"/>
  <c r="C24" i="4"/>
  <c r="D24" i="4" s="1"/>
  <c r="F23" i="4"/>
  <c r="G23" i="4" s="1"/>
  <c r="H23" i="4" s="1"/>
  <c r="I23" i="4" s="1"/>
  <c r="C23" i="4"/>
  <c r="D23" i="4" s="1"/>
  <c r="F22" i="4"/>
  <c r="G22" i="4" s="1"/>
  <c r="H22" i="4" s="1"/>
  <c r="I22" i="4" s="1"/>
  <c r="C22" i="4"/>
  <c r="D22" i="4" s="1"/>
  <c r="F21" i="4"/>
  <c r="G21" i="4" s="1"/>
  <c r="H21" i="4" s="1"/>
  <c r="I21" i="4" s="1"/>
  <c r="C21" i="4"/>
  <c r="D21" i="4" s="1"/>
  <c r="F20" i="4"/>
  <c r="G20" i="4" s="1"/>
  <c r="H20" i="4" s="1"/>
  <c r="I20" i="4" s="1"/>
  <c r="C20" i="4"/>
  <c r="D20" i="4" s="1"/>
  <c r="F19" i="4"/>
  <c r="G19" i="4" s="1"/>
  <c r="H19" i="4" s="1"/>
  <c r="I19" i="4" s="1"/>
  <c r="C19" i="4"/>
  <c r="D19" i="4" s="1"/>
  <c r="F18" i="4"/>
  <c r="G18" i="4" s="1"/>
  <c r="C18" i="4"/>
  <c r="D18" i="4" s="1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F41" i="3"/>
  <c r="G41" i="3" s="1"/>
  <c r="H41" i="3" s="1"/>
  <c r="I41" i="3" s="1"/>
  <c r="C41" i="3"/>
  <c r="D41" i="3" s="1"/>
  <c r="F40" i="3"/>
  <c r="G40" i="3" s="1"/>
  <c r="H40" i="3" s="1"/>
  <c r="I40" i="3" s="1"/>
  <c r="C40" i="3"/>
  <c r="D40" i="3" s="1"/>
  <c r="F39" i="3"/>
  <c r="G39" i="3" s="1"/>
  <c r="H39" i="3" s="1"/>
  <c r="I39" i="3" s="1"/>
  <c r="C39" i="3"/>
  <c r="D39" i="3" s="1"/>
  <c r="F38" i="3"/>
  <c r="G38" i="3" s="1"/>
  <c r="H38" i="3" s="1"/>
  <c r="I38" i="3" s="1"/>
  <c r="C38" i="3"/>
  <c r="D38" i="3" s="1"/>
  <c r="F37" i="3"/>
  <c r="G37" i="3" s="1"/>
  <c r="H37" i="3" s="1"/>
  <c r="I37" i="3" s="1"/>
  <c r="C37" i="3"/>
  <c r="D37" i="3" s="1"/>
  <c r="F36" i="3"/>
  <c r="G36" i="3" s="1"/>
  <c r="H36" i="3" s="1"/>
  <c r="I36" i="3" s="1"/>
  <c r="C36" i="3"/>
  <c r="D36" i="3" s="1"/>
  <c r="F35" i="3"/>
  <c r="G35" i="3" s="1"/>
  <c r="H35" i="3" s="1"/>
  <c r="I35" i="3" s="1"/>
  <c r="C35" i="3"/>
  <c r="D35" i="3" s="1"/>
  <c r="F34" i="3"/>
  <c r="G34" i="3" s="1"/>
  <c r="H34" i="3" s="1"/>
  <c r="I34" i="3" s="1"/>
  <c r="C34" i="3"/>
  <c r="D34" i="3" s="1"/>
  <c r="F33" i="3"/>
  <c r="G33" i="3" s="1"/>
  <c r="H33" i="3" s="1"/>
  <c r="I33" i="3" s="1"/>
  <c r="C33" i="3"/>
  <c r="D33" i="3" s="1"/>
  <c r="F32" i="3"/>
  <c r="G32" i="3" s="1"/>
  <c r="H32" i="3" s="1"/>
  <c r="I32" i="3" s="1"/>
  <c r="C32" i="3"/>
  <c r="D32" i="3" s="1"/>
  <c r="F31" i="3"/>
  <c r="G31" i="3" s="1"/>
  <c r="H31" i="3" s="1"/>
  <c r="I31" i="3" s="1"/>
  <c r="C31" i="3"/>
  <c r="D31" i="3" s="1"/>
  <c r="F30" i="3"/>
  <c r="G30" i="3" s="1"/>
  <c r="H30" i="3" s="1"/>
  <c r="I30" i="3" s="1"/>
  <c r="C30" i="3"/>
  <c r="D30" i="3" s="1"/>
  <c r="F29" i="3"/>
  <c r="G29" i="3" s="1"/>
  <c r="H29" i="3" s="1"/>
  <c r="I29" i="3" s="1"/>
  <c r="C29" i="3"/>
  <c r="D29" i="3" s="1"/>
  <c r="F28" i="3"/>
  <c r="G28" i="3" s="1"/>
  <c r="H28" i="3" s="1"/>
  <c r="I28" i="3" s="1"/>
  <c r="C28" i="3"/>
  <c r="D28" i="3" s="1"/>
  <c r="F27" i="3"/>
  <c r="G27" i="3" s="1"/>
  <c r="H27" i="3" s="1"/>
  <c r="I27" i="3" s="1"/>
  <c r="C27" i="3"/>
  <c r="D27" i="3" s="1"/>
  <c r="F26" i="3"/>
  <c r="G26" i="3" s="1"/>
  <c r="H26" i="3" s="1"/>
  <c r="I26" i="3" s="1"/>
  <c r="C26" i="3"/>
  <c r="D26" i="3" s="1"/>
  <c r="F25" i="3"/>
  <c r="G25" i="3" s="1"/>
  <c r="H25" i="3" s="1"/>
  <c r="I25" i="3" s="1"/>
  <c r="C25" i="3"/>
  <c r="D25" i="3" s="1"/>
  <c r="F24" i="3"/>
  <c r="G24" i="3" s="1"/>
  <c r="H24" i="3" s="1"/>
  <c r="I24" i="3" s="1"/>
  <c r="C24" i="3"/>
  <c r="D24" i="3" s="1"/>
  <c r="F23" i="3"/>
  <c r="G23" i="3" s="1"/>
  <c r="H23" i="3" s="1"/>
  <c r="I23" i="3" s="1"/>
  <c r="C23" i="3"/>
  <c r="D23" i="3" s="1"/>
  <c r="F22" i="3"/>
  <c r="G22" i="3" s="1"/>
  <c r="H22" i="3" s="1"/>
  <c r="I22" i="3" s="1"/>
  <c r="C22" i="3"/>
  <c r="D22" i="3" s="1"/>
  <c r="F21" i="3"/>
  <c r="G21" i="3" s="1"/>
  <c r="H21" i="3" s="1"/>
  <c r="I21" i="3" s="1"/>
  <c r="C21" i="3"/>
  <c r="D21" i="3" s="1"/>
  <c r="F20" i="3"/>
  <c r="G20" i="3" s="1"/>
  <c r="H20" i="3" s="1"/>
  <c r="I20" i="3" s="1"/>
  <c r="C20" i="3"/>
  <c r="D20" i="3" s="1"/>
  <c r="F19" i="3"/>
  <c r="G19" i="3" s="1"/>
  <c r="H19" i="3" s="1"/>
  <c r="I19" i="3" s="1"/>
  <c r="C19" i="3"/>
  <c r="D19" i="3" s="1"/>
  <c r="F18" i="3"/>
  <c r="G18" i="3" s="1"/>
  <c r="C18" i="3"/>
  <c r="D18" i="3" s="1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F41" i="2"/>
  <c r="G41" i="2" s="1"/>
  <c r="H41" i="2" s="1"/>
  <c r="I41" i="2" s="1"/>
  <c r="C41" i="2"/>
  <c r="D41" i="2" s="1"/>
  <c r="F40" i="2"/>
  <c r="G40" i="2" s="1"/>
  <c r="H40" i="2" s="1"/>
  <c r="I40" i="2" s="1"/>
  <c r="C40" i="2"/>
  <c r="D40" i="2" s="1"/>
  <c r="F39" i="2"/>
  <c r="G39" i="2" s="1"/>
  <c r="H39" i="2" s="1"/>
  <c r="I39" i="2" s="1"/>
  <c r="C39" i="2"/>
  <c r="D39" i="2" s="1"/>
  <c r="F38" i="2"/>
  <c r="G38" i="2" s="1"/>
  <c r="H38" i="2" s="1"/>
  <c r="I38" i="2" s="1"/>
  <c r="C38" i="2"/>
  <c r="D38" i="2" s="1"/>
  <c r="F37" i="2"/>
  <c r="G37" i="2" s="1"/>
  <c r="H37" i="2" s="1"/>
  <c r="I37" i="2" s="1"/>
  <c r="C37" i="2"/>
  <c r="D37" i="2" s="1"/>
  <c r="F36" i="2"/>
  <c r="G36" i="2" s="1"/>
  <c r="H36" i="2" s="1"/>
  <c r="I36" i="2" s="1"/>
  <c r="C36" i="2"/>
  <c r="D36" i="2" s="1"/>
  <c r="F35" i="2"/>
  <c r="G35" i="2" s="1"/>
  <c r="H35" i="2" s="1"/>
  <c r="I35" i="2" s="1"/>
  <c r="C35" i="2"/>
  <c r="D35" i="2" s="1"/>
  <c r="F34" i="2"/>
  <c r="G34" i="2" s="1"/>
  <c r="H34" i="2" s="1"/>
  <c r="I34" i="2" s="1"/>
  <c r="C34" i="2"/>
  <c r="D34" i="2" s="1"/>
  <c r="F33" i="2"/>
  <c r="G33" i="2" s="1"/>
  <c r="H33" i="2" s="1"/>
  <c r="I33" i="2" s="1"/>
  <c r="C33" i="2"/>
  <c r="D33" i="2" s="1"/>
  <c r="F32" i="2"/>
  <c r="G32" i="2" s="1"/>
  <c r="H32" i="2" s="1"/>
  <c r="I32" i="2" s="1"/>
  <c r="C32" i="2"/>
  <c r="D32" i="2" s="1"/>
  <c r="F31" i="2"/>
  <c r="G31" i="2" s="1"/>
  <c r="H31" i="2" s="1"/>
  <c r="I31" i="2" s="1"/>
  <c r="C31" i="2"/>
  <c r="D31" i="2" s="1"/>
  <c r="F30" i="2"/>
  <c r="G30" i="2" s="1"/>
  <c r="H30" i="2" s="1"/>
  <c r="I30" i="2" s="1"/>
  <c r="C30" i="2"/>
  <c r="D30" i="2" s="1"/>
  <c r="F29" i="2"/>
  <c r="G29" i="2" s="1"/>
  <c r="H29" i="2" s="1"/>
  <c r="I29" i="2" s="1"/>
  <c r="C29" i="2"/>
  <c r="D29" i="2" s="1"/>
  <c r="F28" i="2"/>
  <c r="G28" i="2" s="1"/>
  <c r="H28" i="2" s="1"/>
  <c r="I28" i="2" s="1"/>
  <c r="C28" i="2"/>
  <c r="D28" i="2" s="1"/>
  <c r="F27" i="2"/>
  <c r="G27" i="2" s="1"/>
  <c r="H27" i="2" s="1"/>
  <c r="I27" i="2" s="1"/>
  <c r="C27" i="2"/>
  <c r="D27" i="2" s="1"/>
  <c r="F26" i="2"/>
  <c r="G26" i="2" s="1"/>
  <c r="H26" i="2" s="1"/>
  <c r="I26" i="2" s="1"/>
  <c r="C26" i="2"/>
  <c r="D26" i="2" s="1"/>
  <c r="F25" i="2"/>
  <c r="G25" i="2" s="1"/>
  <c r="H25" i="2" s="1"/>
  <c r="I25" i="2" s="1"/>
  <c r="C25" i="2"/>
  <c r="D25" i="2" s="1"/>
  <c r="F24" i="2"/>
  <c r="G24" i="2" s="1"/>
  <c r="H24" i="2" s="1"/>
  <c r="I24" i="2" s="1"/>
  <c r="C24" i="2"/>
  <c r="D24" i="2" s="1"/>
  <c r="F23" i="2"/>
  <c r="G23" i="2" s="1"/>
  <c r="H23" i="2" s="1"/>
  <c r="I23" i="2" s="1"/>
  <c r="C23" i="2"/>
  <c r="D23" i="2" s="1"/>
  <c r="F22" i="2"/>
  <c r="G22" i="2" s="1"/>
  <c r="H22" i="2" s="1"/>
  <c r="I22" i="2" s="1"/>
  <c r="C22" i="2"/>
  <c r="D22" i="2" s="1"/>
  <c r="F21" i="2"/>
  <c r="G21" i="2" s="1"/>
  <c r="H21" i="2" s="1"/>
  <c r="I21" i="2" s="1"/>
  <c r="C21" i="2"/>
  <c r="D21" i="2" s="1"/>
  <c r="F20" i="2"/>
  <c r="G20" i="2" s="1"/>
  <c r="H20" i="2" s="1"/>
  <c r="I20" i="2" s="1"/>
  <c r="C20" i="2"/>
  <c r="D20" i="2" s="1"/>
  <c r="F19" i="2"/>
  <c r="G19" i="2" s="1"/>
  <c r="H19" i="2" s="1"/>
  <c r="I19" i="2" s="1"/>
  <c r="C19" i="2"/>
  <c r="D19" i="2" s="1"/>
  <c r="F18" i="2"/>
  <c r="G18" i="2" s="1"/>
  <c r="C18" i="2"/>
  <c r="D18" i="2" s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F41" i="1"/>
  <c r="G41" i="1" s="1"/>
  <c r="H41" i="1" s="1"/>
  <c r="I41" i="1" s="1"/>
  <c r="C41" i="1"/>
  <c r="D41" i="1" s="1"/>
  <c r="F40" i="1"/>
  <c r="G40" i="1" s="1"/>
  <c r="H40" i="1" s="1"/>
  <c r="I40" i="1" s="1"/>
  <c r="C40" i="1"/>
  <c r="D40" i="1" s="1"/>
  <c r="F39" i="1"/>
  <c r="G39" i="1" s="1"/>
  <c r="H39" i="1" s="1"/>
  <c r="I39" i="1" s="1"/>
  <c r="C39" i="1"/>
  <c r="D39" i="1" s="1"/>
  <c r="F38" i="1"/>
  <c r="G38" i="1" s="1"/>
  <c r="H38" i="1" s="1"/>
  <c r="I38" i="1" s="1"/>
  <c r="C38" i="1"/>
  <c r="D38" i="1" s="1"/>
  <c r="F37" i="1"/>
  <c r="G37" i="1" s="1"/>
  <c r="H37" i="1" s="1"/>
  <c r="I37" i="1" s="1"/>
  <c r="C37" i="1"/>
  <c r="D37" i="1" s="1"/>
  <c r="F36" i="1"/>
  <c r="G36" i="1" s="1"/>
  <c r="H36" i="1" s="1"/>
  <c r="I36" i="1" s="1"/>
  <c r="C36" i="1"/>
  <c r="D36" i="1" s="1"/>
  <c r="F35" i="1"/>
  <c r="G35" i="1" s="1"/>
  <c r="H35" i="1" s="1"/>
  <c r="I35" i="1" s="1"/>
  <c r="C35" i="1"/>
  <c r="D35" i="1" s="1"/>
  <c r="F34" i="1"/>
  <c r="G34" i="1" s="1"/>
  <c r="H34" i="1" s="1"/>
  <c r="I34" i="1" s="1"/>
  <c r="C34" i="1"/>
  <c r="D34" i="1" s="1"/>
  <c r="F33" i="1"/>
  <c r="G33" i="1" s="1"/>
  <c r="H33" i="1" s="1"/>
  <c r="I33" i="1" s="1"/>
  <c r="C33" i="1"/>
  <c r="D33" i="1" s="1"/>
  <c r="F32" i="1"/>
  <c r="G32" i="1" s="1"/>
  <c r="H32" i="1" s="1"/>
  <c r="I32" i="1" s="1"/>
  <c r="C32" i="1"/>
  <c r="D32" i="1" s="1"/>
  <c r="F31" i="1"/>
  <c r="G31" i="1" s="1"/>
  <c r="H31" i="1" s="1"/>
  <c r="I31" i="1" s="1"/>
  <c r="C31" i="1"/>
  <c r="D31" i="1" s="1"/>
  <c r="F30" i="1"/>
  <c r="G30" i="1" s="1"/>
  <c r="H30" i="1" s="1"/>
  <c r="I30" i="1" s="1"/>
  <c r="C30" i="1"/>
  <c r="D30" i="1" s="1"/>
  <c r="F29" i="1"/>
  <c r="G29" i="1" s="1"/>
  <c r="H29" i="1" s="1"/>
  <c r="I29" i="1" s="1"/>
  <c r="C29" i="1"/>
  <c r="D29" i="1" s="1"/>
  <c r="F28" i="1"/>
  <c r="G28" i="1" s="1"/>
  <c r="H28" i="1" s="1"/>
  <c r="I28" i="1" s="1"/>
  <c r="C28" i="1"/>
  <c r="D28" i="1" s="1"/>
  <c r="F27" i="1"/>
  <c r="G27" i="1" s="1"/>
  <c r="H27" i="1" s="1"/>
  <c r="I27" i="1" s="1"/>
  <c r="C27" i="1"/>
  <c r="D27" i="1" s="1"/>
  <c r="F26" i="1"/>
  <c r="G26" i="1" s="1"/>
  <c r="H26" i="1" s="1"/>
  <c r="I26" i="1" s="1"/>
  <c r="C26" i="1"/>
  <c r="D26" i="1" s="1"/>
  <c r="F25" i="1"/>
  <c r="G25" i="1" s="1"/>
  <c r="H25" i="1" s="1"/>
  <c r="I25" i="1" s="1"/>
  <c r="C25" i="1"/>
  <c r="D25" i="1" s="1"/>
  <c r="F24" i="1"/>
  <c r="G24" i="1" s="1"/>
  <c r="H24" i="1" s="1"/>
  <c r="I24" i="1" s="1"/>
  <c r="C24" i="1"/>
  <c r="D24" i="1" s="1"/>
  <c r="F23" i="1"/>
  <c r="G23" i="1" s="1"/>
  <c r="H23" i="1" s="1"/>
  <c r="I23" i="1" s="1"/>
  <c r="C23" i="1"/>
  <c r="D23" i="1" s="1"/>
  <c r="F22" i="1"/>
  <c r="G22" i="1" s="1"/>
  <c r="H22" i="1" s="1"/>
  <c r="I22" i="1" s="1"/>
  <c r="C22" i="1"/>
  <c r="D22" i="1" s="1"/>
  <c r="F21" i="1"/>
  <c r="G21" i="1" s="1"/>
  <c r="H21" i="1" s="1"/>
  <c r="I21" i="1" s="1"/>
  <c r="C21" i="1"/>
  <c r="D21" i="1" s="1"/>
  <c r="F20" i="1"/>
  <c r="G20" i="1" s="1"/>
  <c r="H20" i="1" s="1"/>
  <c r="I20" i="1" s="1"/>
  <c r="C20" i="1"/>
  <c r="D20" i="1" s="1"/>
  <c r="F19" i="1"/>
  <c r="G19" i="1" s="1"/>
  <c r="H19" i="1" s="1"/>
  <c r="I19" i="1" s="1"/>
  <c r="C19" i="1"/>
  <c r="D19" i="1" s="1"/>
  <c r="F18" i="1"/>
  <c r="G18" i="1" s="1"/>
  <c r="G42" i="1" s="1"/>
  <c r="C18" i="1"/>
  <c r="D18" i="1" s="1"/>
  <c r="G42" i="2" l="1"/>
  <c r="H18" i="2"/>
  <c r="I18" i="2" s="1"/>
  <c r="G42" i="4"/>
  <c r="H18" i="4"/>
  <c r="I18" i="4" s="1"/>
  <c r="G42" i="5"/>
  <c r="H18" i="5"/>
  <c r="I18" i="5" s="1"/>
  <c r="J18" i="1"/>
  <c r="J19" i="1"/>
  <c r="G42" i="3"/>
  <c r="H18" i="3"/>
  <c r="I18" i="3" s="1"/>
  <c r="D42" i="1"/>
  <c r="H18" i="1"/>
  <c r="I18" i="1" s="1"/>
  <c r="L18" i="1" s="1"/>
  <c r="L19" i="1"/>
  <c r="L20" i="1"/>
  <c r="J20" i="1"/>
  <c r="L21" i="1"/>
  <c r="J21" i="1"/>
  <c r="L22" i="1"/>
  <c r="J22" i="1"/>
  <c r="L23" i="1"/>
  <c r="J23" i="1"/>
  <c r="L24" i="1"/>
  <c r="J24" i="1"/>
  <c r="L25" i="1"/>
  <c r="J25" i="1"/>
  <c r="L26" i="1"/>
  <c r="J26" i="1"/>
  <c r="L27" i="1"/>
  <c r="J27" i="1"/>
  <c r="L28" i="1"/>
  <c r="J28" i="1"/>
  <c r="L29" i="1"/>
  <c r="J29" i="1"/>
  <c r="L30" i="1"/>
  <c r="J30" i="1"/>
  <c r="L31" i="1"/>
  <c r="J31" i="1"/>
  <c r="L32" i="1"/>
  <c r="J32" i="1"/>
  <c r="L33" i="1"/>
  <c r="J33" i="1"/>
  <c r="L34" i="1"/>
  <c r="J34" i="1"/>
  <c r="L35" i="1"/>
  <c r="J35" i="1"/>
  <c r="L36" i="1"/>
  <c r="J36" i="1"/>
  <c r="L37" i="1"/>
  <c r="J37" i="1"/>
  <c r="L38" i="1"/>
  <c r="J38" i="1"/>
  <c r="L39" i="1"/>
  <c r="J39" i="1"/>
  <c r="L40" i="1"/>
  <c r="J40" i="1"/>
  <c r="L41" i="1"/>
  <c r="J41" i="1"/>
  <c r="L18" i="2"/>
  <c r="D42" i="2"/>
  <c r="J18" i="2"/>
  <c r="L19" i="2"/>
  <c r="J19" i="2"/>
  <c r="L20" i="2"/>
  <c r="J20" i="2"/>
  <c r="L21" i="2"/>
  <c r="J21" i="2"/>
  <c r="L22" i="2"/>
  <c r="J22" i="2"/>
  <c r="L23" i="2"/>
  <c r="J23" i="2"/>
  <c r="L24" i="2"/>
  <c r="J24" i="2"/>
  <c r="L25" i="2"/>
  <c r="J25" i="2"/>
  <c r="L26" i="2"/>
  <c r="J26" i="2"/>
  <c r="L27" i="2"/>
  <c r="J27" i="2"/>
  <c r="L28" i="2"/>
  <c r="J28" i="2"/>
  <c r="L29" i="2"/>
  <c r="J29" i="2"/>
  <c r="L30" i="2"/>
  <c r="J30" i="2"/>
  <c r="L31" i="2"/>
  <c r="J31" i="2"/>
  <c r="L32" i="2"/>
  <c r="J32" i="2"/>
  <c r="L33" i="2"/>
  <c r="J33" i="2"/>
  <c r="L34" i="2"/>
  <c r="J34" i="2"/>
  <c r="L35" i="2"/>
  <c r="J35" i="2"/>
  <c r="L36" i="2"/>
  <c r="J36" i="2"/>
  <c r="L37" i="2"/>
  <c r="J37" i="2"/>
  <c r="L38" i="2"/>
  <c r="J38" i="2"/>
  <c r="L39" i="2"/>
  <c r="J39" i="2"/>
  <c r="L40" i="2"/>
  <c r="J40" i="2"/>
  <c r="L41" i="2"/>
  <c r="J41" i="2"/>
  <c r="L18" i="3"/>
  <c r="D42" i="3"/>
  <c r="J18" i="3"/>
  <c r="L19" i="3"/>
  <c r="J19" i="3"/>
  <c r="L20" i="3"/>
  <c r="J20" i="3"/>
  <c r="L21" i="3"/>
  <c r="J21" i="3"/>
  <c r="L22" i="3"/>
  <c r="J22" i="3"/>
  <c r="L23" i="3"/>
  <c r="J23" i="3"/>
  <c r="L24" i="3"/>
  <c r="J24" i="3"/>
  <c r="L25" i="3"/>
  <c r="J25" i="3"/>
  <c r="L26" i="3"/>
  <c r="J26" i="3"/>
  <c r="L27" i="3"/>
  <c r="J27" i="3"/>
  <c r="L28" i="3"/>
  <c r="J28" i="3"/>
  <c r="L29" i="3"/>
  <c r="J29" i="3"/>
  <c r="L30" i="3"/>
  <c r="J30" i="3"/>
  <c r="L31" i="3"/>
  <c r="J31" i="3"/>
  <c r="L32" i="3"/>
  <c r="J32" i="3"/>
  <c r="L33" i="3"/>
  <c r="J33" i="3"/>
  <c r="L34" i="3"/>
  <c r="J34" i="3"/>
  <c r="L35" i="3"/>
  <c r="J35" i="3"/>
  <c r="L36" i="3"/>
  <c r="J36" i="3"/>
  <c r="L37" i="3"/>
  <c r="J37" i="3"/>
  <c r="L38" i="3"/>
  <c r="J38" i="3"/>
  <c r="L39" i="3"/>
  <c r="J39" i="3"/>
  <c r="L40" i="3"/>
  <c r="J40" i="3"/>
  <c r="L41" i="3"/>
  <c r="J41" i="3"/>
  <c r="L18" i="4"/>
  <c r="D42" i="4"/>
  <c r="J18" i="4"/>
  <c r="L19" i="4"/>
  <c r="J19" i="4"/>
  <c r="L20" i="4"/>
  <c r="J20" i="4"/>
  <c r="L21" i="4"/>
  <c r="J21" i="4"/>
  <c r="L22" i="4"/>
  <c r="J22" i="4"/>
  <c r="L23" i="4"/>
  <c r="J23" i="4"/>
  <c r="L24" i="4"/>
  <c r="J24" i="4"/>
  <c r="L25" i="4"/>
  <c r="J25" i="4"/>
  <c r="L26" i="4"/>
  <c r="J26" i="4"/>
  <c r="L27" i="4"/>
  <c r="J27" i="4"/>
  <c r="L28" i="4"/>
  <c r="J28" i="4"/>
  <c r="L29" i="4"/>
  <c r="J29" i="4"/>
  <c r="L30" i="4"/>
  <c r="J30" i="4"/>
  <c r="L31" i="4"/>
  <c r="J31" i="4"/>
  <c r="L32" i="4"/>
  <c r="J32" i="4"/>
  <c r="L33" i="4"/>
  <c r="J33" i="4"/>
  <c r="L34" i="4"/>
  <c r="J34" i="4"/>
  <c r="L35" i="4"/>
  <c r="J35" i="4"/>
  <c r="L36" i="4"/>
  <c r="J36" i="4"/>
  <c r="L37" i="4"/>
  <c r="J37" i="4"/>
  <c r="L38" i="4"/>
  <c r="J38" i="4"/>
  <c r="L39" i="4"/>
  <c r="J39" i="4"/>
  <c r="L40" i="4"/>
  <c r="J40" i="4"/>
  <c r="L41" i="4"/>
  <c r="J41" i="4"/>
  <c r="L18" i="5"/>
  <c r="D42" i="5"/>
  <c r="J42" i="5" s="1"/>
  <c r="J18" i="5"/>
  <c r="L19" i="5"/>
  <c r="J19" i="5"/>
  <c r="L20" i="5"/>
  <c r="J20" i="5"/>
  <c r="L21" i="5"/>
  <c r="J21" i="5"/>
  <c r="L22" i="5"/>
  <c r="J22" i="5"/>
  <c r="L23" i="5"/>
  <c r="J23" i="5"/>
  <c r="L24" i="5"/>
  <c r="J24" i="5"/>
  <c r="L25" i="5"/>
  <c r="J25" i="5"/>
  <c r="L26" i="5"/>
  <c r="J26" i="5"/>
  <c r="L27" i="5"/>
  <c r="J27" i="5"/>
  <c r="L28" i="5"/>
  <c r="J28" i="5"/>
  <c r="L29" i="5"/>
  <c r="J29" i="5"/>
  <c r="L30" i="5"/>
  <c r="J30" i="5"/>
  <c r="L31" i="5"/>
  <c r="J31" i="5"/>
  <c r="L32" i="5"/>
  <c r="J32" i="5"/>
  <c r="L33" i="5"/>
  <c r="J33" i="5"/>
  <c r="L34" i="5"/>
  <c r="J34" i="5"/>
  <c r="L35" i="5"/>
  <c r="J35" i="5"/>
  <c r="L36" i="5"/>
  <c r="J36" i="5"/>
  <c r="L37" i="5"/>
  <c r="J37" i="5"/>
  <c r="L38" i="5"/>
  <c r="J38" i="5"/>
  <c r="L39" i="5"/>
  <c r="J39" i="5"/>
  <c r="L40" i="5"/>
  <c r="J40" i="5"/>
  <c r="L41" i="5"/>
  <c r="J41" i="5"/>
  <c r="L19" i="6"/>
  <c r="L20" i="6"/>
  <c r="L21" i="6"/>
  <c r="L22" i="6"/>
  <c r="L23" i="6"/>
  <c r="H23" i="6"/>
  <c r="I23" i="6" s="1"/>
  <c r="L24" i="6"/>
  <c r="H24" i="6"/>
  <c r="I24" i="6" s="1"/>
  <c r="L25" i="6"/>
  <c r="H25" i="6"/>
  <c r="I25" i="6" s="1"/>
  <c r="L26" i="6"/>
  <c r="H26" i="6"/>
  <c r="I26" i="6" s="1"/>
  <c r="L27" i="6"/>
  <c r="H27" i="6"/>
  <c r="I27" i="6" s="1"/>
  <c r="L28" i="6"/>
  <c r="H28" i="6"/>
  <c r="I28" i="6" s="1"/>
  <c r="L29" i="6"/>
  <c r="H29" i="6"/>
  <c r="I29" i="6" s="1"/>
  <c r="L30" i="6"/>
  <c r="H30" i="6"/>
  <c r="I30" i="6" s="1"/>
  <c r="L31" i="6"/>
  <c r="H31" i="6"/>
  <c r="I31" i="6" s="1"/>
  <c r="L32" i="6"/>
  <c r="H32" i="6"/>
  <c r="I32" i="6" s="1"/>
  <c r="L33" i="6"/>
  <c r="H33" i="6"/>
  <c r="I33" i="6" s="1"/>
  <c r="L34" i="6"/>
  <c r="H34" i="6"/>
  <c r="I34" i="6" s="1"/>
  <c r="L35" i="6"/>
  <c r="H35" i="6"/>
  <c r="I35" i="6" s="1"/>
  <c r="L36" i="6"/>
  <c r="H36" i="6"/>
  <c r="I36" i="6" s="1"/>
  <c r="L37" i="6"/>
  <c r="H37" i="6"/>
  <c r="I37" i="6" s="1"/>
  <c r="L38" i="6"/>
  <c r="H38" i="6"/>
  <c r="I38" i="6" s="1"/>
  <c r="L39" i="6"/>
  <c r="H39" i="6"/>
  <c r="I39" i="6" s="1"/>
  <c r="L40" i="6"/>
  <c r="H40" i="6"/>
  <c r="I40" i="6" s="1"/>
  <c r="H41" i="6"/>
  <c r="I41" i="6" s="1"/>
  <c r="L41" i="6" s="1"/>
  <c r="C42" i="6"/>
  <c r="H18" i="7"/>
  <c r="I18" i="7" s="1"/>
  <c r="L18" i="7" s="1"/>
  <c r="H19" i="7"/>
  <c r="I19" i="7" s="1"/>
  <c r="L19" i="7" s="1"/>
  <c r="H20" i="7"/>
  <c r="I20" i="7" s="1"/>
  <c r="L20" i="7" s="1"/>
  <c r="H21" i="7"/>
  <c r="I21" i="7" s="1"/>
  <c r="L21" i="7" s="1"/>
  <c r="H22" i="7"/>
  <c r="I22" i="7" s="1"/>
  <c r="L22" i="7" s="1"/>
  <c r="H23" i="7"/>
  <c r="I23" i="7" s="1"/>
  <c r="L23" i="7" s="1"/>
  <c r="H24" i="7"/>
  <c r="I24" i="7" s="1"/>
  <c r="L24" i="7" s="1"/>
  <c r="H25" i="7"/>
  <c r="I25" i="7" s="1"/>
  <c r="L25" i="7" s="1"/>
  <c r="H26" i="7"/>
  <c r="I26" i="7" s="1"/>
  <c r="L26" i="7" s="1"/>
  <c r="H27" i="7"/>
  <c r="I27" i="7" s="1"/>
  <c r="L27" i="7" s="1"/>
  <c r="H28" i="7"/>
  <c r="I28" i="7" s="1"/>
  <c r="L28" i="7" s="1"/>
  <c r="H29" i="7"/>
  <c r="I29" i="7" s="1"/>
  <c r="L29" i="7" s="1"/>
  <c r="H30" i="7"/>
  <c r="I30" i="7" s="1"/>
  <c r="L30" i="7" s="1"/>
  <c r="H31" i="7"/>
  <c r="I31" i="7" s="1"/>
  <c r="L31" i="7" s="1"/>
  <c r="H32" i="7"/>
  <c r="I32" i="7" s="1"/>
  <c r="L32" i="7" s="1"/>
  <c r="H33" i="7"/>
  <c r="I33" i="7" s="1"/>
  <c r="L33" i="7" s="1"/>
  <c r="H34" i="7"/>
  <c r="I34" i="7" s="1"/>
  <c r="L34" i="7" s="1"/>
  <c r="H35" i="7"/>
  <c r="I35" i="7" s="1"/>
  <c r="L35" i="7" s="1"/>
  <c r="H36" i="7"/>
  <c r="I36" i="7" s="1"/>
  <c r="L36" i="7" s="1"/>
  <c r="H37" i="7"/>
  <c r="I37" i="7" s="1"/>
  <c r="L37" i="7" s="1"/>
  <c r="H38" i="7"/>
  <c r="I38" i="7" s="1"/>
  <c r="L38" i="7" s="1"/>
  <c r="H39" i="7"/>
  <c r="I39" i="7" s="1"/>
  <c r="L39" i="7" s="1"/>
  <c r="H40" i="7"/>
  <c r="I40" i="7" s="1"/>
  <c r="L40" i="7" s="1"/>
  <c r="H41" i="7"/>
  <c r="I41" i="7" s="1"/>
  <c r="L41" i="7" s="1"/>
  <c r="D42" i="7"/>
  <c r="J42" i="7" s="1"/>
  <c r="J18" i="8"/>
  <c r="D42" i="8"/>
  <c r="H18" i="8"/>
  <c r="I18" i="8" s="1"/>
  <c r="G42" i="8"/>
  <c r="L18" i="8"/>
  <c r="H19" i="8"/>
  <c r="I19" i="8" s="1"/>
  <c r="L19" i="8"/>
  <c r="H20" i="8"/>
  <c r="I20" i="8" s="1"/>
  <c r="L20" i="8"/>
  <c r="H21" i="8"/>
  <c r="I21" i="8" s="1"/>
  <c r="L21" i="8"/>
  <c r="H22" i="8"/>
  <c r="I22" i="8" s="1"/>
  <c r="L22" i="8"/>
  <c r="H23" i="8"/>
  <c r="I23" i="8" s="1"/>
  <c r="L23" i="8"/>
  <c r="H24" i="8"/>
  <c r="I24" i="8" s="1"/>
  <c r="L24" i="8"/>
  <c r="H25" i="8"/>
  <c r="I25" i="8" s="1"/>
  <c r="L25" i="8"/>
  <c r="H26" i="8"/>
  <c r="I26" i="8" s="1"/>
  <c r="L26" i="8"/>
  <c r="H27" i="8"/>
  <c r="I27" i="8" s="1"/>
  <c r="L27" i="8"/>
  <c r="H28" i="8"/>
  <c r="I28" i="8" s="1"/>
  <c r="L28" i="8"/>
  <c r="H29" i="8"/>
  <c r="I29" i="8" s="1"/>
  <c r="L29" i="8"/>
  <c r="H30" i="8"/>
  <c r="I30" i="8" s="1"/>
  <c r="L30" i="8"/>
  <c r="H31" i="8"/>
  <c r="I31" i="8" s="1"/>
  <c r="L31" i="8"/>
  <c r="H32" i="8"/>
  <c r="I32" i="8" s="1"/>
  <c r="L32" i="8"/>
  <c r="H33" i="8"/>
  <c r="I33" i="8" s="1"/>
  <c r="L33" i="8"/>
  <c r="H34" i="8"/>
  <c r="I34" i="8" s="1"/>
  <c r="L34" i="8"/>
  <c r="H35" i="8"/>
  <c r="I35" i="8" s="1"/>
  <c r="L35" i="8"/>
  <c r="H36" i="8"/>
  <c r="I36" i="8" s="1"/>
  <c r="L36" i="8"/>
  <c r="H37" i="8"/>
  <c r="I37" i="8" s="1"/>
  <c r="L37" i="8"/>
  <c r="H38" i="8"/>
  <c r="I38" i="8" s="1"/>
  <c r="L38" i="8"/>
  <c r="H39" i="8"/>
  <c r="I39" i="8" s="1"/>
  <c r="L39" i="8"/>
  <c r="H40" i="8"/>
  <c r="I40" i="8" s="1"/>
  <c r="L40" i="8"/>
  <c r="J41" i="8"/>
  <c r="L41" i="8"/>
  <c r="H41" i="8"/>
  <c r="I41" i="8" s="1"/>
  <c r="H18" i="6"/>
  <c r="I18" i="6" s="1"/>
  <c r="L18" i="6" s="1"/>
  <c r="J18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G42" i="9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H36" i="10"/>
  <c r="I36" i="10" s="1"/>
  <c r="L36" i="10"/>
  <c r="H37" i="10"/>
  <c r="I37" i="10" s="1"/>
  <c r="L37" i="10"/>
  <c r="H38" i="10"/>
  <c r="I38" i="10" s="1"/>
  <c r="L38" i="10"/>
  <c r="H39" i="10"/>
  <c r="I39" i="10" s="1"/>
  <c r="L39" i="10"/>
  <c r="H40" i="10"/>
  <c r="I40" i="10" s="1"/>
  <c r="L40" i="10"/>
  <c r="H41" i="10"/>
  <c r="I41" i="10" s="1"/>
  <c r="L41" i="10"/>
  <c r="G42" i="10"/>
  <c r="J18" i="11"/>
  <c r="D42" i="11"/>
  <c r="H18" i="11"/>
  <c r="I18" i="11" s="1"/>
  <c r="G42" i="11"/>
  <c r="L18" i="11"/>
  <c r="H19" i="11"/>
  <c r="I19" i="11" s="1"/>
  <c r="L19" i="11"/>
  <c r="H20" i="11"/>
  <c r="I20" i="11" s="1"/>
  <c r="L20" i="11"/>
  <c r="H21" i="11"/>
  <c r="I21" i="11" s="1"/>
  <c r="L21" i="11"/>
  <c r="H22" i="11"/>
  <c r="I22" i="11" s="1"/>
  <c r="L22" i="11"/>
  <c r="H23" i="11"/>
  <c r="I23" i="11" s="1"/>
  <c r="L23" i="11"/>
  <c r="H24" i="11"/>
  <c r="I24" i="11" s="1"/>
  <c r="L24" i="11"/>
  <c r="H25" i="11"/>
  <c r="I25" i="11" s="1"/>
  <c r="L25" i="11"/>
  <c r="H26" i="11"/>
  <c r="I26" i="11" s="1"/>
  <c r="L26" i="11"/>
  <c r="H27" i="11"/>
  <c r="I27" i="11" s="1"/>
  <c r="L27" i="11"/>
  <c r="H28" i="11"/>
  <c r="I28" i="11" s="1"/>
  <c r="L28" i="11"/>
  <c r="H29" i="11"/>
  <c r="I29" i="11" s="1"/>
  <c r="L29" i="11"/>
  <c r="H30" i="11"/>
  <c r="I30" i="11" s="1"/>
  <c r="L30" i="11"/>
  <c r="H31" i="11"/>
  <c r="I31" i="11" s="1"/>
  <c r="L31" i="11"/>
  <c r="J32" i="11"/>
  <c r="H32" i="11"/>
  <c r="I32" i="11" s="1"/>
  <c r="L32" i="11" s="1"/>
  <c r="J18" i="9"/>
  <c r="J18" i="10"/>
  <c r="D42" i="13"/>
  <c r="L19" i="13"/>
  <c r="J19" i="13"/>
  <c r="L20" i="13"/>
  <c r="J20" i="13"/>
  <c r="L21" i="13"/>
  <c r="J21" i="13"/>
  <c r="L22" i="13"/>
  <c r="J22" i="13"/>
  <c r="L23" i="13"/>
  <c r="J23" i="13"/>
  <c r="L24" i="13"/>
  <c r="J24" i="13"/>
  <c r="L25" i="13"/>
  <c r="J25" i="13"/>
  <c r="L26" i="13"/>
  <c r="J26" i="13"/>
  <c r="L27" i="13"/>
  <c r="J27" i="13"/>
  <c r="L28" i="13"/>
  <c r="J28" i="13"/>
  <c r="L29" i="13"/>
  <c r="J29" i="13"/>
  <c r="L30" i="13"/>
  <c r="J30" i="13"/>
  <c r="L31" i="13"/>
  <c r="J31" i="13"/>
  <c r="L32" i="13"/>
  <c r="J32" i="13"/>
  <c r="L33" i="13"/>
  <c r="J33" i="13"/>
  <c r="L34" i="13"/>
  <c r="J34" i="13"/>
  <c r="L35" i="13"/>
  <c r="J35" i="13"/>
  <c r="L36" i="13"/>
  <c r="J36" i="13"/>
  <c r="L37" i="13"/>
  <c r="J37" i="13"/>
  <c r="L38" i="13"/>
  <c r="J38" i="13"/>
  <c r="L39" i="13"/>
  <c r="J39" i="13"/>
  <c r="L40" i="13"/>
  <c r="J40" i="13"/>
  <c r="L41" i="13"/>
  <c r="J41" i="13"/>
  <c r="L33" i="11"/>
  <c r="L34" i="11"/>
  <c r="L35" i="11"/>
  <c r="L36" i="11"/>
  <c r="L37" i="11"/>
  <c r="L38" i="11"/>
  <c r="L39" i="11"/>
  <c r="L40" i="11"/>
  <c r="L41" i="11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G42" i="12"/>
  <c r="H42" i="12" s="1"/>
  <c r="I42" i="12" s="1"/>
  <c r="C42" i="13"/>
  <c r="L17" i="14"/>
  <c r="H17" i="14"/>
  <c r="I17" i="14" s="1"/>
  <c r="L18" i="14"/>
  <c r="H18" i="14"/>
  <c r="I18" i="14" s="1"/>
  <c r="L19" i="14"/>
  <c r="H19" i="14"/>
  <c r="I19" i="14" s="1"/>
  <c r="L20" i="14"/>
  <c r="H20" i="14"/>
  <c r="I20" i="14" s="1"/>
  <c r="L21" i="14"/>
  <c r="H21" i="14"/>
  <c r="I21" i="14" s="1"/>
  <c r="L22" i="14"/>
  <c r="H22" i="14"/>
  <c r="I22" i="14" s="1"/>
  <c r="L23" i="14"/>
  <c r="H23" i="14"/>
  <c r="I23" i="14" s="1"/>
  <c r="L24" i="14"/>
  <c r="H24" i="14"/>
  <c r="I24" i="14" s="1"/>
  <c r="L25" i="14"/>
  <c r="H25" i="14"/>
  <c r="I25" i="14" s="1"/>
  <c r="L26" i="14"/>
  <c r="H26" i="14"/>
  <c r="I26" i="14" s="1"/>
  <c r="L27" i="14"/>
  <c r="H27" i="14"/>
  <c r="I27" i="14" s="1"/>
  <c r="L28" i="14"/>
  <c r="H28" i="14"/>
  <c r="I28" i="14" s="1"/>
  <c r="L29" i="14"/>
  <c r="H29" i="14"/>
  <c r="I29" i="14" s="1"/>
  <c r="L30" i="14"/>
  <c r="H30" i="14"/>
  <c r="I30" i="14" s="1"/>
  <c r="L31" i="14"/>
  <c r="H31" i="14"/>
  <c r="I31" i="14" s="1"/>
  <c r="L32" i="14"/>
  <c r="H32" i="14"/>
  <c r="I32" i="14" s="1"/>
  <c r="H33" i="14"/>
  <c r="I33" i="14" s="1"/>
  <c r="L33" i="14" s="1"/>
  <c r="H34" i="14"/>
  <c r="I34" i="14" s="1"/>
  <c r="L34" i="14" s="1"/>
  <c r="H35" i="14"/>
  <c r="I35" i="14" s="1"/>
  <c r="L35" i="14" s="1"/>
  <c r="H36" i="14"/>
  <c r="I36" i="14" s="1"/>
  <c r="L36" i="14" s="1"/>
  <c r="H37" i="14"/>
  <c r="I37" i="14" s="1"/>
  <c r="L37" i="14" s="1"/>
  <c r="H38" i="14"/>
  <c r="I38" i="14" s="1"/>
  <c r="L38" i="14" s="1"/>
  <c r="H39" i="14"/>
  <c r="I39" i="14" s="1"/>
  <c r="L39" i="14" s="1"/>
  <c r="H40" i="14"/>
  <c r="I40" i="14" s="1"/>
  <c r="L40" i="14" s="1"/>
  <c r="D41" i="14"/>
  <c r="J41" i="14" s="1"/>
  <c r="J18" i="12"/>
  <c r="G18" i="13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D42" i="15"/>
  <c r="G42" i="15"/>
  <c r="L19" i="16"/>
  <c r="L20" i="16"/>
  <c r="L21" i="16"/>
  <c r="H22" i="16"/>
  <c r="I22" i="16" s="1"/>
  <c r="L22" i="16" s="1"/>
  <c r="H23" i="16"/>
  <c r="I23" i="16" s="1"/>
  <c r="L23" i="16" s="1"/>
  <c r="H24" i="16"/>
  <c r="I24" i="16" s="1"/>
  <c r="L24" i="16" s="1"/>
  <c r="H25" i="16"/>
  <c r="I25" i="16" s="1"/>
  <c r="L25" i="16" s="1"/>
  <c r="H26" i="16"/>
  <c r="I26" i="16" s="1"/>
  <c r="L26" i="16" s="1"/>
  <c r="H27" i="16"/>
  <c r="I27" i="16" s="1"/>
  <c r="L27" i="16" s="1"/>
  <c r="H28" i="16"/>
  <c r="I28" i="16" s="1"/>
  <c r="L28" i="16" s="1"/>
  <c r="H29" i="16"/>
  <c r="I29" i="16" s="1"/>
  <c r="L29" i="16" s="1"/>
  <c r="H30" i="16"/>
  <c r="I30" i="16" s="1"/>
  <c r="L30" i="16" s="1"/>
  <c r="J31" i="16"/>
  <c r="H31" i="16"/>
  <c r="I31" i="16" s="1"/>
  <c r="L31" i="16" s="1"/>
  <c r="G42" i="18"/>
  <c r="H18" i="18"/>
  <c r="I18" i="18" s="1"/>
  <c r="L18" i="18" s="1"/>
  <c r="H19" i="18"/>
  <c r="I19" i="18" s="1"/>
  <c r="H20" i="18"/>
  <c r="I20" i="18" s="1"/>
  <c r="L20" i="18" s="1"/>
  <c r="H18" i="16"/>
  <c r="I18" i="16" s="1"/>
  <c r="L18" i="16" s="1"/>
  <c r="J18" i="16"/>
  <c r="D42" i="18"/>
  <c r="J18" i="18"/>
  <c r="J19" i="18"/>
  <c r="L19" i="18"/>
  <c r="J20" i="18"/>
  <c r="J32" i="16"/>
  <c r="J33" i="16"/>
  <c r="J34" i="16"/>
  <c r="J35" i="16"/>
  <c r="J36" i="16"/>
  <c r="J37" i="16"/>
  <c r="J38" i="16"/>
  <c r="J39" i="16"/>
  <c r="J40" i="16"/>
  <c r="J41" i="16"/>
  <c r="H17" i="17"/>
  <c r="I17" i="17" s="1"/>
  <c r="L17" i="17" s="1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D41" i="17"/>
  <c r="J41" i="17" s="1"/>
  <c r="L24" i="18"/>
  <c r="J24" i="18"/>
  <c r="L25" i="18"/>
  <c r="J25" i="18"/>
  <c r="L26" i="18"/>
  <c r="J26" i="18"/>
  <c r="L27" i="18"/>
  <c r="J27" i="18"/>
  <c r="L28" i="18"/>
  <c r="J28" i="18"/>
  <c r="L29" i="18"/>
  <c r="J29" i="18"/>
  <c r="L30" i="18"/>
  <c r="J30" i="18"/>
  <c r="L31" i="18"/>
  <c r="J31" i="18"/>
  <c r="L32" i="18"/>
  <c r="J32" i="18"/>
  <c r="L33" i="18"/>
  <c r="J33" i="18"/>
  <c r="L34" i="18"/>
  <c r="J34" i="18"/>
  <c r="L35" i="18"/>
  <c r="J35" i="18"/>
  <c r="L36" i="18"/>
  <c r="J36" i="18"/>
  <c r="L21" i="18"/>
  <c r="H21" i="18"/>
  <c r="I21" i="18" s="1"/>
  <c r="L22" i="18"/>
  <c r="H22" i="18"/>
  <c r="I22" i="18" s="1"/>
  <c r="L23" i="18"/>
  <c r="J23" i="18"/>
  <c r="D42" i="19"/>
  <c r="J37" i="18"/>
  <c r="J38" i="18"/>
  <c r="J39" i="18"/>
  <c r="J40" i="18"/>
  <c r="J41" i="18"/>
  <c r="J18" i="19"/>
  <c r="H41" i="17" l="1"/>
  <c r="I41" i="17" s="1"/>
  <c r="H41" i="14"/>
  <c r="I41" i="14" s="1"/>
  <c r="G42" i="13"/>
  <c r="H18" i="13"/>
  <c r="I18" i="13" s="1"/>
  <c r="L18" i="13" s="1"/>
  <c r="J18" i="13"/>
  <c r="J42" i="12"/>
  <c r="H42" i="7"/>
  <c r="I42" i="7" s="1"/>
  <c r="H42" i="5"/>
  <c r="I42" i="5" s="1"/>
</calcChain>
</file>

<file path=xl/sharedStrings.xml><?xml version="1.0" encoding="utf-8"?>
<sst xmlns="http://schemas.openxmlformats.org/spreadsheetml/2006/main" count="1195" uniqueCount="150">
  <si>
    <r>
      <rPr>
        <b/>
        <sz val="9"/>
        <color indexed="18"/>
        <rFont val="Arial Cyr"/>
      </rPr>
      <t>Наименование потребителя</t>
    </r>
    <r>
      <rPr>
        <sz val="9"/>
        <color indexed="18"/>
        <rFont val="Arial Cyr"/>
      </rPr>
      <t xml:space="preserve"> ___ООО "Энерго-Сервис"_____</t>
    </r>
  </si>
  <si>
    <r>
      <rPr>
        <b/>
        <sz val="9"/>
        <color indexed="18"/>
        <rFont val="Arial Cyr"/>
      </rPr>
      <t>Питающий центр</t>
    </r>
    <r>
      <rPr>
        <sz val="9"/>
        <color indexed="18"/>
        <rFont val="Arial Cyr"/>
      </rPr>
      <t xml:space="preserve">       П/С КЗТЗ ул.Энгельса,115_</t>
    </r>
  </si>
  <si>
    <r>
      <rPr>
        <b/>
        <sz val="9"/>
        <color indexed="18"/>
        <rFont val="Arial Cyr"/>
      </rPr>
      <t xml:space="preserve">Номер присоединения  </t>
    </r>
    <r>
      <rPr>
        <sz val="9"/>
        <color indexed="18"/>
        <rFont val="Arial Cyr"/>
      </rPr>
      <t xml:space="preserve">   яч№8 ЦРП</t>
    </r>
  </si>
  <si>
    <r>
      <rPr>
        <b/>
        <sz val="9"/>
        <color indexed="18"/>
        <rFont val="Arial Cyr"/>
      </rPr>
      <t>Наименование присоединения</t>
    </r>
    <r>
      <rPr>
        <sz val="9"/>
        <color indexed="18"/>
        <rFont val="Arial Cyr"/>
      </rPr>
      <t xml:space="preserve">  ООО "Леруа Мерлен Восток"г.Курск</t>
    </r>
  </si>
  <si>
    <t>Протокол</t>
  </si>
  <si>
    <t>записи показаний электросчетчиков и вольтметров,а также определения</t>
  </si>
  <si>
    <t>нагрузок и компенсации реактивной мощности за 16 декабря 2020 г.</t>
  </si>
  <si>
    <t>Измерительные тр-ры тока 200/5 ампер,напряжения 6000/100 вольт</t>
  </si>
  <si>
    <t>замерный час</t>
  </si>
  <si>
    <t>активн. Сч. №_1296521          Альфа А1800  Расч.коэф.2400</t>
  </si>
  <si>
    <t>Реакт.сч. №129621        Расч.коэф.2400</t>
  </si>
  <si>
    <t>Тангенс "фи"</t>
  </si>
  <si>
    <t>Косинус "ФИ"</t>
  </si>
  <si>
    <t xml:space="preserve"> Полная мощность ква</t>
  </si>
  <si>
    <t>Показания  вольтметра на стороне в-н</t>
  </si>
  <si>
    <t>Показания амперметра на стороне в-н</t>
  </si>
  <si>
    <t>Мощность БСК, мВар</t>
  </si>
  <si>
    <t>Показание Сч.</t>
  </si>
  <si>
    <t>Разность показат.</t>
  </si>
  <si>
    <t>Расх.акт .энер. за час (квт)</t>
  </si>
  <si>
    <t>Показание сч.</t>
  </si>
  <si>
    <t>Разность показан.</t>
  </si>
  <si>
    <t>Расх.реакт.энер.за час (квар)</t>
  </si>
  <si>
    <t>фактически установ.</t>
  </si>
  <si>
    <t>фактически работающая</t>
  </si>
  <si>
    <t>0-00</t>
  </si>
  <si>
    <t>1-00</t>
  </si>
  <si>
    <t>2-00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</si>
  <si>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</si>
  <si>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</si>
  <si>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</si>
  <si>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</si>
  <si>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</si>
  <si>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</si>
  <si>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</si>
  <si>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</si>
  <si>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</si>
  <si>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</si>
  <si>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</si>
  <si>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</si>
  <si>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</si>
  <si>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</si>
  <si>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</si>
  <si>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</si>
  <si>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</si>
  <si>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</si>
  <si>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</si>
  <si>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</si>
  <si>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</si>
  <si>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</si>
  <si>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Запись показаний  производили:</t>
  </si>
  <si>
    <t>Расчет производил</t>
  </si>
  <si>
    <t>Липская Е.Д. _______________</t>
  </si>
  <si>
    <t>Суворова О.Ю.____________________</t>
  </si>
  <si>
    <t>(фамилия, имя, отчество,подпись)</t>
  </si>
  <si>
    <t>Горбачева Т.Н.__________</t>
  </si>
  <si>
    <t>Ответственное лицо</t>
  </si>
  <si>
    <t>Должность Инженер-энергетик -начальник участка КЗТЗ</t>
  </si>
  <si>
    <t>ФИО        Барков В.А.</t>
  </si>
  <si>
    <t>подпись __________________________</t>
  </si>
  <si>
    <r>
      <rPr>
        <b/>
        <sz val="9"/>
        <color indexed="18"/>
        <rFont val="Arial Cyr"/>
      </rPr>
      <t xml:space="preserve">Номер присоединения  </t>
    </r>
    <r>
      <rPr>
        <sz val="9"/>
        <color indexed="18"/>
        <rFont val="Arial Cyr"/>
      </rPr>
      <t xml:space="preserve">   яч№33ЦРП</t>
    </r>
  </si>
  <si>
    <t>нагрузок и компенсации реактивной мощности за 16 декабя 2020 г.</t>
  </si>
  <si>
    <t>активн. Сч. №1296522  Альфа А1800  Расч.коэф.2400</t>
  </si>
  <si>
    <t>Реакт.сч. №129622        Расч.коэф.2400</t>
  </si>
  <si>
    <r>
      <rPr>
        <b/>
        <sz val="9"/>
        <color indexed="18"/>
        <rFont val="Arial Cyr"/>
      </rPr>
      <t xml:space="preserve">Питающий центр </t>
    </r>
    <r>
      <rPr>
        <sz val="9"/>
        <color indexed="18"/>
        <rFont val="Arial Cyr"/>
      </rPr>
      <t xml:space="preserve">       П/С КЗТЗ ул.Энгельса,115_</t>
    </r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</si>
  <si>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яч№22ЦРП</t>
    </r>
  </si>
  <si>
    <t>Наименование присоединения  ООО "Лента"</t>
  </si>
  <si>
    <t>Измерительные тр-ры тока200/5 ампер,напряжения 6000/100 вольт</t>
  </si>
  <si>
    <t>активн. Сч.А1805 RL №-01296520Расч.коэф.2400</t>
  </si>
  <si>
    <t>Реактивн.сч.  Сч.А1805 RL №-01296520Расч.коэф.2400</t>
  </si>
  <si>
    <t>Расх. Акт.эл.эн. За час</t>
  </si>
  <si>
    <t>Расх.эл.эн.за час (квт)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</si>
  <si>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яч№41ЦРП</t>
    </r>
  </si>
  <si>
    <t>активн. Сч.А1805 RL №-01296519 Расч.коэф.2400</t>
  </si>
  <si>
    <t>Реактивн.сч.  Сч.А1805 RL №-01296519Расч.коэф.2400</t>
  </si>
  <si>
    <r>
      <rPr>
        <b/>
        <sz val="9"/>
        <color indexed="18"/>
        <rFont val="Arial Cyr"/>
      </rPr>
      <t xml:space="preserve">Питающий центр  </t>
    </r>
    <r>
      <rPr>
        <sz val="9"/>
        <color indexed="18"/>
        <rFont val="Arial Cyr"/>
      </rPr>
      <t xml:space="preserve">    П/С КЗТЗ ул.Энгельса,115_</t>
    </r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</si>
  <si>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яч№2 ТП ЦРП- ТП-274</t>
    </r>
  </si>
  <si>
    <r>
      <rPr>
        <b/>
        <sz val="9"/>
        <color indexed="18"/>
        <rFont val="Arial Cyr"/>
      </rPr>
      <t>Наименование присоединения</t>
    </r>
    <r>
      <rPr>
        <sz val="9"/>
        <color indexed="18"/>
        <rFont val="Arial Cyr"/>
      </rPr>
      <t xml:space="preserve">   АО "Курские электрические сети"</t>
    </r>
  </si>
  <si>
    <t>нагрузок и компенсации реактивной мощности за 17 июня 2020 г.</t>
  </si>
  <si>
    <t>Измерительные тр-ры тока 300/5 ампер,напряжения 6000/100 вольт</t>
  </si>
  <si>
    <t>активн. Сч. №01203521    Расч.коэф._3600 ( внутренний коэф. Сч=1200)</t>
  </si>
  <si>
    <t>Реактивн.сч. №_01203521 Расч.коэф. №3600 ( внутренний коэф. Сч=1200)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</si>
  <si>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яч№3ЦРП-Редакция</t>
    </r>
  </si>
  <si>
    <t>Измерительные тр-ры тока 400/5 ампер,напряжения 6000/100 вольт</t>
  </si>
  <si>
    <t>активн. Сч. №01061778    Расч.коэф._4800_</t>
  </si>
  <si>
    <t>Реактивн.сч. №_01061778   Расч.коэф. №_4800</t>
  </si>
  <si>
    <r>
      <rPr>
        <b/>
        <sz val="9"/>
        <color indexed="18"/>
        <rFont val="Arial Cyr"/>
      </rPr>
      <t>Питающий центр</t>
    </r>
    <r>
      <rPr>
        <sz val="9"/>
        <color indexed="18"/>
        <rFont val="Arial Cyr"/>
      </rPr>
      <t xml:space="preserve">                          П/С КЗТЗ ул.Энгельса,115_</t>
    </r>
  </si>
  <si>
    <r>
      <rPr>
        <b/>
        <sz val="9"/>
        <color indexed="18"/>
        <rFont val="Arial Cyr"/>
      </rPr>
      <t xml:space="preserve">Номер присоединения </t>
    </r>
    <r>
      <rPr>
        <sz val="9"/>
        <color indexed="18"/>
        <rFont val="Arial Cyr"/>
      </rPr>
      <t xml:space="preserve">            яч№6ЦРП-Д/культуры</t>
    </r>
  </si>
  <si>
    <t>активн. Сч. №01061770    Расч.коэф._2400</t>
  </si>
  <si>
    <t>Реактивн.сч. №_01061770   Расч.коэф. №_2400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</si>
  <si>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яч№9 ЦРП-Жил/поселок</t>
    </r>
  </si>
  <si>
    <t>активн. Сч. №01061772    Расч.коэф._4800_</t>
  </si>
  <si>
    <t>Реактивн.сч. №_01061772   Расч.коэф. №_4800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</si>
  <si>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яч№15  ЦРП- ТП-702</t>
    </r>
  </si>
  <si>
    <t>активн. Сч. №01203520    Расч.коэф._3600 ( внутренний коэф. Сч=1200)</t>
  </si>
  <si>
    <t>Реактивн.сч. №_01203520 Расч.коэф. №3600 ( внутренний коэф. Сч=1200)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</si>
  <si>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яч№14 ЦРП-Западный</t>
    </r>
  </si>
  <si>
    <t>активн. Сч. №01100789    Расч.коэф._4800_</t>
  </si>
  <si>
    <t>Реактивн.сч. №_01100789   Расч.коэф. №_4800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</si>
  <si>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яч№16ЦРП-Жил/поселок</t>
    </r>
  </si>
  <si>
    <t>активн. Сч. №01061769    Расч.коэф._4800_</t>
  </si>
  <si>
    <t>Реактивн.сч. №_01061769   Расч.коэф. №_4800</t>
  </si>
  <si>
    <r>
      <rPr>
        <b/>
        <sz val="9"/>
        <color indexed="18"/>
        <rFont val="Arial Cyr"/>
      </rPr>
      <t xml:space="preserve">Номер присоединения </t>
    </r>
    <r>
      <rPr>
        <sz val="9"/>
        <color indexed="18"/>
        <rFont val="Arial Cyr"/>
      </rPr>
      <t xml:space="preserve">            яч№17ЦРП-Д/культуры</t>
    </r>
  </si>
  <si>
    <t>активн. Сч. №01061771    Расч.коэф._2400</t>
  </si>
  <si>
    <t>Реактивн.сч. №_01061771   Расч.коэф. №_2400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</si>
  <si>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яч№19ЦРП-ВКХ</t>
    </r>
  </si>
  <si>
    <t>активн. Сч. №01061776    Расч.коэф._4800_</t>
  </si>
  <si>
    <t>Реактивн.сч. №_01061776   Расч.коэф. №_4800</t>
  </si>
  <si>
    <r>
      <rPr>
        <b/>
        <sz val="9"/>
        <color indexed="18"/>
        <rFont val="Arial Cyr"/>
      </rPr>
      <t>Питающий центр</t>
    </r>
    <r>
      <rPr>
        <sz val="9"/>
        <color indexed="18"/>
        <rFont val="Arial Cyr"/>
      </rPr>
      <t xml:space="preserve">        П/С КЗТЗ ул.Энгельса,115_</t>
    </r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</si>
  <si>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яч№30 ЦРП-Х/завод</t>
    </r>
  </si>
  <si>
    <t>активн. Сч. №01061766   Расч.коэф._2400_</t>
  </si>
  <si>
    <t>Реактивн.сч. №_01061766   Расч.коэф. №_2400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</si>
  <si>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яч№39ЦРП-Жил/поселок</t>
    </r>
  </si>
  <si>
    <t>активн. Сч. №01061779    Расч.коэф._3600_</t>
  </si>
  <si>
    <t>Реактивн.сч. №_01061779   Расч.коэф. №_3600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</si>
  <si>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яч№-40 ЦРП-Жил/поселок</t>
    </r>
  </si>
  <si>
    <t>активн. Сч. №01115139    Расч.коэф._4800_</t>
  </si>
  <si>
    <t>Реактивн.сч. №_01115139   Расч.коэф. №_4800</t>
  </si>
  <si>
    <r>
      <rPr>
        <b/>
        <sz val="9"/>
        <color indexed="18"/>
        <rFont val="Arial Cyr"/>
      </rPr>
      <t>Номер присоединения</t>
    </r>
    <r>
      <rPr>
        <sz val="9"/>
        <color indexed="18"/>
        <rFont val="Arial Cyr"/>
      </rPr>
      <t xml:space="preserve">     яч№44 ЦРП-ВКХ</t>
    </r>
  </si>
  <si>
    <t>активн. Сч. №01061768   Расч.коэф._2400_</t>
  </si>
  <si>
    <t>Реактивн.сч. №_01061768   Расч.коэф. №_2400</t>
  </si>
  <si>
    <t>Наименование потребителя ___ООО "Энерго-Сервис"_____</t>
  </si>
  <si>
    <t>Питающий центр                П/С КЗТЗ ул.Энгельса,115_</t>
  </si>
  <si>
    <t>Номер присоединения     яч№43ЦРП-ЖБИ</t>
  </si>
  <si>
    <t>Наименование присоединения   АО "ЖБИ"</t>
  </si>
  <si>
    <t>нагрузок и компенсации реактивной мощности за 16 декабряя 2020 г.</t>
  </si>
  <si>
    <t>активн. Сч. №_01061773__    Расч.коэф._3600_</t>
  </si>
  <si>
    <t>Реактивн.сч. №_01061773   Расч.коэф. №_3600</t>
  </si>
  <si>
    <t>Номер присоединения     яч№49ЦРП-ГНС</t>
  </si>
  <si>
    <t>Наименование присоединения    АО "Курские электрические сети"</t>
  </si>
  <si>
    <t>Измерительные тр-ры тока 600/5 ампер,напряжения 6000/100 вольт</t>
  </si>
  <si>
    <t>активн. Сч. №_01061775__    Расч.коэф._7200_</t>
  </si>
  <si>
    <t>Реактивн.сч. №_01061775   Расч.коэф. №_7200</t>
  </si>
  <si>
    <r>
      <rPr>
        <sz val="11"/>
        <color indexed="64"/>
        <rFont val="Calibri"/>
      </rPr>
      <t>Перечень отклонений от нормальной схемы сети за 16 декабя 2020 г.</t>
    </r>
  </si>
  <si>
    <r>
      <rPr>
        <sz val="11"/>
        <color indexed="64"/>
        <rFont val="Calibri"/>
      </rPr>
      <t>Приложение №2</t>
    </r>
  </si>
  <si>
    <r>
      <rPr>
        <sz val="11"/>
        <color indexed="64"/>
        <rFont val="Calibri"/>
      </rPr>
      <t>Регион</t>
    </r>
  </si>
  <si>
    <r>
      <rPr>
        <sz val="11"/>
        <color indexed="64"/>
        <rFont val="Calibri"/>
      </rPr>
      <t>Наименование энергообъекта</t>
    </r>
  </si>
  <si>
    <r>
      <rPr>
        <sz val="11"/>
        <color indexed="64"/>
        <rFont val="Calibri"/>
      </rPr>
      <t>Тип коммутационного аппарата</t>
    </r>
  </si>
  <si>
    <r>
      <rPr>
        <sz val="11"/>
        <color indexed="64"/>
        <rFont val="Calibri"/>
      </rPr>
      <t>Класс напряжения</t>
    </r>
  </si>
  <si>
    <r>
      <rPr>
        <sz val="11"/>
        <color indexed="64"/>
        <rFont val="Calibri"/>
      </rPr>
      <t>Название коммутационного аппарата</t>
    </r>
  </si>
  <si>
    <r>
      <rPr>
        <sz val="11"/>
        <color indexed="64"/>
        <rFont val="Calibri"/>
      </rPr>
      <t xml:space="preserve">Uid </t>
    </r>
    <r>
      <rPr>
        <sz val="11"/>
        <color indexed="64"/>
        <rFont val="Calibri"/>
      </rPr>
      <t xml:space="preserve"> </t>
    </r>
    <r>
      <rPr>
        <sz val="11"/>
        <color indexed="64"/>
        <rFont val="Calibri"/>
      </rPr>
      <t>аппарата</t>
    </r>
  </si>
  <si>
    <r>
      <rPr>
        <sz val="11"/>
        <color indexed="64"/>
        <rFont val="Calibri"/>
      </rPr>
      <t>Нормальное состояние коммутационного аппарата</t>
    </r>
  </si>
  <si>
    <r>
      <rPr>
        <sz val="11"/>
        <color indexed="64"/>
        <rFont val="Calibri"/>
      </rPr>
      <t>Фактичкское состояние коммутационного аппарата</t>
    </r>
  </si>
  <si>
    <r>
      <rPr>
        <sz val="11"/>
        <color indexed="64"/>
        <rFont val="Calibri"/>
      </rPr>
      <t>Отклонение от нормального состояния</t>
    </r>
  </si>
  <si>
    <r>
      <rPr>
        <sz val="11"/>
        <color indexed="64"/>
        <rFont val="Calibri"/>
      </rPr>
      <t>Курская обл.</t>
    </r>
  </si>
  <si>
    <r>
      <rPr>
        <sz val="11"/>
        <color indexed="64"/>
        <rFont val="Calibri"/>
      </rPr>
      <t>ПС 35/6 КЗТЗ</t>
    </r>
  </si>
  <si>
    <r>
      <rPr>
        <sz val="11"/>
        <color indexed="64"/>
        <rFont val="Calibri"/>
      </rPr>
      <t>нет</t>
    </r>
  </si>
  <si>
    <r>
      <rPr>
        <sz val="11"/>
        <color indexed="64"/>
        <rFont val="Calibri"/>
      </rPr>
      <t>Схема сети в нормальном режиме.</t>
    </r>
  </si>
  <si>
    <r>
      <rPr>
        <sz val="12"/>
        <color indexed="64"/>
        <rFont val="Calibri"/>
      </rPr>
      <t>Инженер -энергетик - начальник участка КЗТЗ</t>
    </r>
    <r>
      <rPr>
        <sz val="12"/>
        <color indexed="64"/>
        <rFont val="Calibri"/>
      </rPr>
      <t xml:space="preserve"> </t>
    </r>
  </si>
  <si>
    <r>
      <rPr>
        <sz val="12"/>
        <color indexed="64"/>
        <rFont val="Calibri"/>
      </rPr>
      <t>Барков В.А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</si>
</sst>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0.000000"/>
    <numFmt numFmtId="166" formatCode="0.0000"/>
    <numFmt numFmtId="167" formatCode="0.000"/>
    <numFmt numFmtId="168" formatCode="0.0"/>
    <numFmt numFmtId="169" formatCode="0.00000"/>
  </numFmts>
  <fonts count="13" x14ac:knownFonts="1">
    <font>
      <sz val="10"/>
      <color theme="1"/>
      <name val="Calibri"/>
      <scheme val="minor"/>
    </font>
    <font>
      <sz val="10"/>
      <name val="Arial"/>
      <family val="2"/>
      <charset val="204"/>
    </font>
    <font>
      <sz val="10"/>
      <color indexed="18"/>
      <name val="Arial Cyr"/>
    </font>
    <font>
      <sz val="9"/>
      <color indexed="18"/>
      <name val="Arial Cyr"/>
    </font>
    <font>
      <sz val="8"/>
      <color indexed="18"/>
      <name val="Arial Cyr"/>
    </font>
    <font>
      <b/>
      <sz val="9"/>
      <color indexed="18"/>
      <name val="Arial Cyr"/>
    </font>
    <font>
      <b/>
      <sz val="10"/>
      <color indexed="18"/>
      <name val="Arial Cyr"/>
    </font>
    <font>
      <b/>
      <sz val="8"/>
      <color indexed="18"/>
      <name val="Arial Cyr"/>
    </font>
    <font>
      <sz val="11"/>
      <color indexed="64"/>
      <name val="Calibri"/>
      <scheme val="minor"/>
    </font>
    <font>
      <sz val="11"/>
      <color indexed="64"/>
      <name val="Calibri"/>
    </font>
    <font>
      <sz val="11"/>
      <name val="Calibri"/>
    </font>
    <font>
      <sz val="12"/>
      <color indexed="64"/>
      <name val="Arial"/>
    </font>
    <font>
      <sz val="12"/>
      <color indexed="64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/>
    <xf numFmtId="0" fontId="8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/>
    <xf numFmtId="165" fontId="2" fillId="0" borderId="3" xfId="0" applyNumberFormat="1" applyFont="1" applyBorder="1"/>
    <xf numFmtId="0" fontId="2" fillId="0" borderId="4" xfId="0" applyFont="1" applyBorder="1"/>
    <xf numFmtId="2" fontId="2" fillId="0" borderId="3" xfId="0" applyNumberFormat="1" applyFont="1" applyBorder="1"/>
    <xf numFmtId="0" fontId="0" fillId="0" borderId="3" xfId="0" applyBorder="1"/>
    <xf numFmtId="166" fontId="2" fillId="0" borderId="3" xfId="0" applyNumberFormat="1" applyFont="1" applyBorder="1"/>
    <xf numFmtId="1" fontId="2" fillId="0" borderId="3" xfId="0" applyNumberFormat="1" applyFont="1" applyBorder="1"/>
    <xf numFmtId="167" fontId="2" fillId="0" borderId="3" xfId="0" applyNumberFormat="1" applyFont="1" applyBorder="1"/>
    <xf numFmtId="168" fontId="2" fillId="0" borderId="3" xfId="0" applyNumberFormat="1" applyFont="1" applyBorder="1"/>
    <xf numFmtId="2" fontId="2" fillId="0" borderId="4" xfId="0" applyNumberFormat="1" applyFont="1" applyBorder="1"/>
    <xf numFmtId="168" fontId="0" fillId="0" borderId="3" xfId="0" applyNumberFormat="1" applyBorder="1"/>
    <xf numFmtId="1" fontId="0" fillId="0" borderId="3" xfId="0" applyNumberFormat="1" applyBorder="1"/>
    <xf numFmtId="0" fontId="2" fillId="0" borderId="8" xfId="0" applyFont="1" applyBorder="1"/>
    <xf numFmtId="1" fontId="2" fillId="0" borderId="0" xfId="0" applyNumberFormat="1" applyFont="1"/>
    <xf numFmtId="166" fontId="2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4" fillId="0" borderId="3" xfId="0" applyFont="1" applyBorder="1"/>
    <xf numFmtId="169" fontId="2" fillId="0" borderId="3" xfId="0" applyNumberFormat="1" applyFont="1" applyBorder="1"/>
    <xf numFmtId="168" fontId="2" fillId="0" borderId="0" xfId="0" applyNumberFormat="1" applyFont="1"/>
    <xf numFmtId="0" fontId="5" fillId="0" borderId="0" xfId="0" applyFont="1"/>
    <xf numFmtId="0" fontId="2" fillId="0" borderId="2" xfId="0" applyFont="1" applyBorder="1"/>
    <xf numFmtId="0" fontId="2" fillId="0" borderId="9" xfId="0" applyFont="1" applyBorder="1"/>
    <xf numFmtId="2" fontId="2" fillId="0" borderId="8" xfId="0" applyNumberFormat="1" applyFont="1" applyBorder="1"/>
    <xf numFmtId="0" fontId="2" fillId="2" borderId="3" xfId="0" applyFont="1" applyFill="1" applyBorder="1"/>
    <xf numFmtId="167" fontId="2" fillId="2" borderId="3" xfId="0" applyNumberFormat="1" applyFont="1" applyFill="1" applyBorder="1"/>
    <xf numFmtId="1" fontId="2" fillId="2" borderId="3" xfId="0" applyNumberFormat="1" applyFont="1" applyFill="1" applyBorder="1"/>
    <xf numFmtId="2" fontId="2" fillId="2" borderId="3" xfId="0" applyNumberFormat="1" applyFont="1" applyFill="1" applyBorder="1"/>
    <xf numFmtId="2" fontId="2" fillId="2" borderId="4" xfId="0" applyNumberFormat="1" applyFont="1" applyFill="1" applyBorder="1"/>
    <xf numFmtId="0" fontId="0" fillId="2" borderId="3" xfId="0" applyFill="1" applyBorder="1"/>
    <xf numFmtId="1" fontId="0" fillId="2" borderId="3" xfId="0" applyNumberFormat="1" applyFill="1" applyBorder="1"/>
    <xf numFmtId="1" fontId="0" fillId="0" borderId="0" xfId="0" applyNumberForma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" fillId="2" borderId="0" xfId="0" applyFont="1" applyFill="1"/>
    <xf numFmtId="1" fontId="2" fillId="2" borderId="0" xfId="0" applyNumberFormat="1" applyFont="1" applyFill="1"/>
    <xf numFmtId="0" fontId="2" fillId="0" borderId="11" xfId="0" applyFont="1" applyBorder="1"/>
    <xf numFmtId="167" fontId="2" fillId="0" borderId="11" xfId="0" applyNumberFormat="1" applyFont="1" applyBorder="1"/>
    <xf numFmtId="1" fontId="2" fillId="0" borderId="11" xfId="0" applyNumberFormat="1" applyFont="1" applyBorder="1"/>
    <xf numFmtId="2" fontId="2" fillId="0" borderId="1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8" fillId="0" borderId="0" xfId="2" applyNumberFormat="1" applyAlignment="1">
      <alignment vertical="center"/>
    </xf>
    <xf numFmtId="1" fontId="8" fillId="0" borderId="0" xfId="2" applyNumberFormat="1" applyAlignment="1">
      <alignment horizontal="center" vertical="center"/>
    </xf>
    <xf numFmtId="0" fontId="8" fillId="0" borderId="0" xfId="2" applyAlignment="1">
      <alignment vertical="center"/>
    </xf>
    <xf numFmtId="1" fontId="8" fillId="0" borderId="0" xfId="2" applyNumberFormat="1" applyAlignment="1">
      <alignment vertical="center"/>
    </xf>
    <xf numFmtId="0" fontId="8" fillId="0" borderId="0" xfId="2" applyAlignment="1">
      <alignment vertical="center"/>
    </xf>
    <xf numFmtId="0" fontId="10" fillId="0" borderId="0" xfId="2" applyFont="1" applyAlignment="1">
      <alignment vertical="center"/>
    </xf>
    <xf numFmtId="1" fontId="8" fillId="0" borderId="3" xfId="2" applyNumberFormat="1" applyBorder="1" applyAlignment="1">
      <alignment horizontal="center" vertical="center" wrapText="1"/>
    </xf>
    <xf numFmtId="1" fontId="8" fillId="0" borderId="0" xfId="2" applyNumberFormat="1" applyAlignment="1">
      <alignment horizontal="center" vertical="center" wrapText="1"/>
    </xf>
    <xf numFmtId="1" fontId="8" fillId="0" borderId="3" xfId="2" applyNumberFormat="1" applyBorder="1" applyAlignment="1">
      <alignment horizontal="center" vertical="center"/>
    </xf>
    <xf numFmtId="1" fontId="11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3" zoomScale="85" zoomScaleNormal="85" workbookViewId="0">
      <selection activeCell="L75" sqref="L75"/>
    </sheetView>
  </sheetViews>
  <sheetFormatPr defaultColWidth="8" defaultRowHeight="12.75" customHeight="1" x14ac:dyDescent="0.2"/>
  <cols>
    <col min="1" max="1" width="7.5703125" style="1" customWidth="1"/>
    <col min="2" max="2" width="10.85546875" style="1" customWidth="1"/>
    <col min="3" max="3" width="9" style="1" customWidth="1"/>
    <col min="4" max="4" width="10.42578125" style="1" customWidth="1"/>
    <col min="5" max="5" width="13.140625" style="1" customWidth="1"/>
    <col min="6" max="6" width="9.140625" style="1" customWidth="1"/>
    <col min="7" max="7" width="8.85546875" style="1" customWidth="1"/>
    <col min="8" max="8" width="9.5703125" style="1" customWidth="1"/>
    <col min="9" max="9" width="11.7109375" style="1" customWidth="1"/>
    <col min="10" max="10" width="9.140625" customWidth="1"/>
    <col min="11" max="11" width="10.28515625" customWidth="1"/>
    <col min="12" max="12" width="11.140625" customWidth="1"/>
  </cols>
  <sheetData>
    <row r="1" spans="1:14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J2" s="1"/>
    </row>
    <row r="3" spans="1:14" ht="12.75" customHeight="1" x14ac:dyDescent="0.2">
      <c r="A3" s="3"/>
      <c r="B3" s="3"/>
      <c r="C3" s="2"/>
      <c r="D3" s="3"/>
      <c r="E3" s="3"/>
      <c r="F3" s="3"/>
      <c r="G3" s="3"/>
      <c r="H3" s="2"/>
      <c r="J3" s="1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J4" s="1"/>
    </row>
    <row r="5" spans="1:14" ht="12.75" customHeight="1" x14ac:dyDescent="0.2">
      <c r="A5" s="2"/>
      <c r="B5" s="2" t="s">
        <v>0</v>
      </c>
      <c r="C5" s="2"/>
      <c r="D5" s="2"/>
      <c r="E5" s="2"/>
      <c r="F5" s="2"/>
      <c r="G5" s="2"/>
      <c r="H5" s="2"/>
      <c r="J5" s="1"/>
    </row>
    <row r="6" spans="1:14" ht="12.75" customHeight="1" x14ac:dyDescent="0.2">
      <c r="A6" s="2"/>
      <c r="B6" s="2" t="s">
        <v>1</v>
      </c>
      <c r="C6" s="2"/>
      <c r="D6" s="2"/>
      <c r="E6" s="2"/>
      <c r="F6" s="2"/>
      <c r="G6" s="2"/>
      <c r="H6" s="2"/>
      <c r="J6" s="1"/>
    </row>
    <row r="7" spans="1:14" ht="12.95" customHeight="1" x14ac:dyDescent="0.2">
      <c r="A7" s="2"/>
      <c r="B7" s="2" t="s">
        <v>2</v>
      </c>
      <c r="C7" s="2"/>
      <c r="D7" s="2"/>
      <c r="E7" s="2"/>
      <c r="F7" s="2"/>
      <c r="G7" s="2"/>
      <c r="H7" s="2"/>
      <c r="J7" s="1"/>
    </row>
    <row r="8" spans="1:14" ht="12.75" customHeight="1" x14ac:dyDescent="0.2">
      <c r="A8" s="4"/>
      <c r="B8" s="2" t="s">
        <v>3</v>
      </c>
      <c r="C8" s="4"/>
      <c r="D8" s="4"/>
      <c r="E8" s="4"/>
      <c r="F8" s="4"/>
      <c r="G8" s="4"/>
      <c r="H8" s="2"/>
      <c r="J8" s="1"/>
      <c r="K8" s="1"/>
    </row>
    <row r="9" spans="1:14" ht="12.75" customHeight="1" x14ac:dyDescent="0.2">
      <c r="A9" s="4"/>
      <c r="B9" s="2"/>
      <c r="C9" s="4"/>
      <c r="D9" s="4"/>
      <c r="E9" s="4"/>
      <c r="F9" s="4"/>
      <c r="G9" s="4"/>
      <c r="H9" s="2"/>
      <c r="J9" s="1"/>
      <c r="K9" s="1"/>
    </row>
    <row r="10" spans="1:14" ht="12.75" customHeight="1" x14ac:dyDescent="0.2">
      <c r="A10" s="4"/>
      <c r="B10" s="2"/>
      <c r="C10" s="4"/>
      <c r="D10" s="4"/>
      <c r="E10" s="2"/>
      <c r="F10" s="55" t="s">
        <v>4</v>
      </c>
      <c r="G10" s="55"/>
      <c r="H10" s="3"/>
      <c r="I10" s="3"/>
      <c r="J10" s="2"/>
      <c r="K10" s="1"/>
    </row>
    <row r="11" spans="1:14" ht="12.75" customHeight="1" x14ac:dyDescent="0.2">
      <c r="A11" s="4"/>
      <c r="B11" s="2"/>
      <c r="C11" s="4"/>
      <c r="D11" s="4"/>
      <c r="E11" s="56" t="s">
        <v>5</v>
      </c>
      <c r="F11" s="56"/>
      <c r="G11" s="56"/>
      <c r="H11" s="56"/>
      <c r="I11" s="56"/>
      <c r="J11" s="56"/>
      <c r="K11" s="1"/>
    </row>
    <row r="12" spans="1:14" ht="12.75" customHeight="1" x14ac:dyDescent="0.2">
      <c r="A12" s="4"/>
      <c r="B12" s="2"/>
      <c r="C12" s="4"/>
      <c r="D12" s="4"/>
      <c r="E12" s="56" t="s">
        <v>6</v>
      </c>
      <c r="F12" s="56"/>
      <c r="G12" s="56"/>
      <c r="H12" s="56"/>
      <c r="I12" s="56"/>
      <c r="J12" s="56"/>
      <c r="K12" s="1"/>
    </row>
    <row r="13" spans="1:14" ht="12.75" customHeight="1" x14ac:dyDescent="0.2">
      <c r="A13" s="4"/>
      <c r="B13" s="2"/>
      <c r="C13" s="4"/>
      <c r="D13" s="4"/>
      <c r="E13" s="56" t="s">
        <v>7</v>
      </c>
      <c r="F13" s="56"/>
      <c r="G13" s="56"/>
      <c r="H13" s="56"/>
      <c r="I13" s="56"/>
      <c r="J13" s="56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25.5" customHeight="1" x14ac:dyDescent="0.2">
      <c r="A15" s="57" t="s">
        <v>8</v>
      </c>
      <c r="B15" s="52" t="s">
        <v>9</v>
      </c>
      <c r="C15" s="52"/>
      <c r="D15" s="52"/>
      <c r="E15" s="50" t="s">
        <v>10</v>
      </c>
      <c r="F15" s="50"/>
      <c r="G15" s="50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3" t="s">
        <v>16</v>
      </c>
      <c r="N15" s="54"/>
    </row>
    <row r="16" spans="1:14" ht="52.9" customHeight="1" x14ac:dyDescent="0.2">
      <c r="A16" s="58"/>
      <c r="B16" s="7" t="s">
        <v>17</v>
      </c>
      <c r="C16" s="7" t="s">
        <v>18</v>
      </c>
      <c r="D16" s="7" t="s">
        <v>19</v>
      </c>
      <c r="E16" s="7" t="s">
        <v>20</v>
      </c>
      <c r="F16" s="7" t="s">
        <v>21</v>
      </c>
      <c r="G16" s="7" t="s">
        <v>22</v>
      </c>
      <c r="H16" s="59"/>
      <c r="I16" s="59"/>
      <c r="J16" s="59"/>
      <c r="K16" s="51"/>
      <c r="L16" s="51"/>
      <c r="M16" s="9" t="s">
        <v>23</v>
      </c>
      <c r="N16" s="8" t="s">
        <v>24</v>
      </c>
    </row>
    <row r="17" spans="1:14" ht="18" customHeight="1" x14ac:dyDescent="0.2">
      <c r="A17" s="10" t="s">
        <v>25</v>
      </c>
      <c r="B17" s="10">
        <v>1900.1485499999999</v>
      </c>
      <c r="C17" s="10"/>
      <c r="D17" s="10"/>
      <c r="E17" s="11">
        <v>89.706850000000003</v>
      </c>
      <c r="F17" s="10"/>
      <c r="G17" s="10"/>
      <c r="H17" s="10"/>
      <c r="I17" s="10"/>
      <c r="J17" s="12"/>
      <c r="K17" s="13"/>
      <c r="L17" s="14"/>
      <c r="M17" s="14"/>
      <c r="N17" s="14"/>
    </row>
    <row r="18" spans="1:14" ht="18" customHeight="1" x14ac:dyDescent="0.2">
      <c r="A18" s="10" t="s">
        <v>26</v>
      </c>
      <c r="B18" s="10">
        <v>1900.21</v>
      </c>
      <c r="C18" s="15">
        <f t="shared" ref="C18:C41" si="0">B18-B17</f>
        <v>6.1450000000149885E-2</v>
      </c>
      <c r="D18" s="16">
        <f t="shared" ref="D18:D41" si="1">C18*2400</f>
        <v>147.48000000035972</v>
      </c>
      <c r="E18" s="11">
        <v>89.706850000000003</v>
      </c>
      <c r="F18" s="17">
        <f t="shared" ref="F18:F41" si="2">E18-E17</f>
        <v>0</v>
      </c>
      <c r="G18" s="18">
        <f t="shared" ref="G18:G41" si="3">F18*2400</f>
        <v>0</v>
      </c>
      <c r="H18" s="13">
        <f t="shared" ref="H18:H41" si="4">G18/D18</f>
        <v>0</v>
      </c>
      <c r="I18" s="19">
        <f t="shared" ref="I18:I41" si="5">1/SQRT(1+H18*H18)</f>
        <v>1</v>
      </c>
      <c r="J18" s="16">
        <f t="shared" ref="J18:J41" si="6">SQRT(D18*D18+G18*G18)</f>
        <v>147.48000000035972</v>
      </c>
      <c r="K18" s="20">
        <v>6</v>
      </c>
      <c r="L18" s="21">
        <f t="shared" ref="L18:L41" si="7">D18/I18/K18/1.73</f>
        <v>14.208092485583789</v>
      </c>
      <c r="M18" s="14"/>
      <c r="N18" s="14"/>
    </row>
    <row r="19" spans="1:14" ht="18" customHeight="1" x14ac:dyDescent="0.2">
      <c r="A19" s="10" t="s">
        <v>27</v>
      </c>
      <c r="B19" s="10">
        <v>1900.2728</v>
      </c>
      <c r="C19" s="15">
        <f t="shared" si="0"/>
        <v>6.2799999999924694E-2</v>
      </c>
      <c r="D19" s="16">
        <f t="shared" si="1"/>
        <v>150.71999999981927</v>
      </c>
      <c r="E19" s="11">
        <v>89.706850000000003</v>
      </c>
      <c r="F19" s="17">
        <f t="shared" si="2"/>
        <v>0</v>
      </c>
      <c r="G19" s="18">
        <f t="shared" si="3"/>
        <v>0</v>
      </c>
      <c r="H19" s="13">
        <f t="shared" si="4"/>
        <v>0</v>
      </c>
      <c r="I19" s="19">
        <f t="shared" si="5"/>
        <v>1</v>
      </c>
      <c r="J19" s="16">
        <f t="shared" si="6"/>
        <v>150.71999999981927</v>
      </c>
      <c r="K19" s="20">
        <v>6</v>
      </c>
      <c r="L19" s="21">
        <f t="shared" si="7"/>
        <v>14.520231213855421</v>
      </c>
      <c r="M19" s="14"/>
      <c r="N19" s="14"/>
    </row>
    <row r="20" spans="1:14" ht="18" customHeight="1" x14ac:dyDescent="0.2">
      <c r="A20" s="10" t="s">
        <v>28</v>
      </c>
      <c r="B20" s="10">
        <v>1900.33575</v>
      </c>
      <c r="C20" s="15">
        <f t="shared" si="0"/>
        <v>6.2950000000000728E-2</v>
      </c>
      <c r="D20" s="16">
        <f t="shared" si="1"/>
        <v>151.08000000000175</v>
      </c>
      <c r="E20" s="11">
        <v>89.706850000000003</v>
      </c>
      <c r="F20" s="17">
        <f t="shared" si="2"/>
        <v>0</v>
      </c>
      <c r="G20" s="18">
        <f t="shared" si="3"/>
        <v>0</v>
      </c>
      <c r="H20" s="13">
        <f t="shared" si="4"/>
        <v>0</v>
      </c>
      <c r="I20" s="19">
        <f t="shared" si="5"/>
        <v>1</v>
      </c>
      <c r="J20" s="16">
        <f t="shared" si="6"/>
        <v>151.08000000000175</v>
      </c>
      <c r="K20" s="20">
        <v>6</v>
      </c>
      <c r="L20" s="21">
        <f t="shared" si="7"/>
        <v>14.554913294797856</v>
      </c>
      <c r="M20" s="14"/>
      <c r="N20" s="14"/>
    </row>
    <row r="21" spans="1:14" ht="18" customHeight="1" x14ac:dyDescent="0.2">
      <c r="A21" s="10" t="s">
        <v>29</v>
      </c>
      <c r="B21" s="10">
        <v>1900.3986500000001</v>
      </c>
      <c r="C21" s="15">
        <f t="shared" si="0"/>
        <v>6.2900000000126965E-2</v>
      </c>
      <c r="D21" s="16">
        <f t="shared" si="1"/>
        <v>150.96000000030472</v>
      </c>
      <c r="E21" s="11">
        <v>89.706850000000003</v>
      </c>
      <c r="F21" s="17">
        <f t="shared" si="2"/>
        <v>0</v>
      </c>
      <c r="G21" s="18">
        <f t="shared" si="3"/>
        <v>0</v>
      </c>
      <c r="H21" s="13">
        <f t="shared" si="4"/>
        <v>0</v>
      </c>
      <c r="I21" s="19">
        <f t="shared" si="5"/>
        <v>1</v>
      </c>
      <c r="J21" s="16">
        <f t="shared" si="6"/>
        <v>150.96000000030472</v>
      </c>
      <c r="K21" s="20">
        <v>6</v>
      </c>
      <c r="L21" s="21">
        <f t="shared" si="7"/>
        <v>14.543352601185425</v>
      </c>
      <c r="M21" s="14"/>
      <c r="N21" s="14"/>
    </row>
    <row r="22" spans="1:14" ht="18" customHeight="1" x14ac:dyDescent="0.2">
      <c r="A22" s="10" t="s">
        <v>30</v>
      </c>
      <c r="B22" s="10">
        <v>1900.46145</v>
      </c>
      <c r="C22" s="15">
        <f t="shared" si="0"/>
        <v>6.2799999999924694E-2</v>
      </c>
      <c r="D22" s="16">
        <f t="shared" si="1"/>
        <v>150.71999999981927</v>
      </c>
      <c r="E22" s="11">
        <v>89.706850000000003</v>
      </c>
      <c r="F22" s="17">
        <f t="shared" si="2"/>
        <v>0</v>
      </c>
      <c r="G22" s="18">
        <f t="shared" si="3"/>
        <v>0</v>
      </c>
      <c r="H22" s="13">
        <f t="shared" si="4"/>
        <v>0</v>
      </c>
      <c r="I22" s="19">
        <f t="shared" si="5"/>
        <v>1</v>
      </c>
      <c r="J22" s="16">
        <f t="shared" si="6"/>
        <v>150.71999999981927</v>
      </c>
      <c r="K22" s="20">
        <v>6</v>
      </c>
      <c r="L22" s="21">
        <f t="shared" si="7"/>
        <v>14.520231213855421</v>
      </c>
      <c r="M22" s="14"/>
      <c r="N22" s="14"/>
    </row>
    <row r="23" spans="1:14" ht="18" customHeight="1" x14ac:dyDescent="0.2">
      <c r="A23" s="10" t="s">
        <v>31</v>
      </c>
      <c r="B23" s="10">
        <v>1900.5246</v>
      </c>
      <c r="C23" s="15">
        <f t="shared" si="0"/>
        <v>6.3149999999950523E-2</v>
      </c>
      <c r="D23" s="16">
        <f t="shared" si="1"/>
        <v>151.55999999988126</v>
      </c>
      <c r="E23" s="11">
        <v>89.706850000000003</v>
      </c>
      <c r="F23" s="17">
        <f t="shared" si="2"/>
        <v>0</v>
      </c>
      <c r="G23" s="18">
        <f t="shared" si="3"/>
        <v>0</v>
      </c>
      <c r="H23" s="13">
        <f t="shared" si="4"/>
        <v>0</v>
      </c>
      <c r="I23" s="19">
        <f t="shared" si="5"/>
        <v>1</v>
      </c>
      <c r="J23" s="16">
        <f t="shared" si="6"/>
        <v>151.55999999988126</v>
      </c>
      <c r="K23" s="20">
        <v>6</v>
      </c>
      <c r="L23" s="21">
        <f t="shared" si="7"/>
        <v>14.601156069352722</v>
      </c>
      <c r="M23" s="14"/>
      <c r="N23" s="14"/>
    </row>
    <row r="24" spans="1:14" ht="18" customHeight="1" x14ac:dyDescent="0.2">
      <c r="A24" s="10" t="s">
        <v>32</v>
      </c>
      <c r="B24" s="10">
        <v>1900.58835</v>
      </c>
      <c r="C24" s="15">
        <f t="shared" si="0"/>
        <v>6.3750000000027285E-2</v>
      </c>
      <c r="D24" s="16">
        <f t="shared" si="1"/>
        <v>153.00000000006548</v>
      </c>
      <c r="E24" s="11">
        <v>89.706850000000003</v>
      </c>
      <c r="F24" s="17">
        <f t="shared" si="2"/>
        <v>0</v>
      </c>
      <c r="G24" s="18">
        <f t="shared" si="3"/>
        <v>0</v>
      </c>
      <c r="H24" s="13">
        <f t="shared" si="4"/>
        <v>0</v>
      </c>
      <c r="I24" s="19">
        <f t="shared" si="5"/>
        <v>1</v>
      </c>
      <c r="J24" s="16">
        <f t="shared" si="6"/>
        <v>153.00000000006548</v>
      </c>
      <c r="K24" s="20">
        <v>6</v>
      </c>
      <c r="L24" s="21">
        <f t="shared" si="7"/>
        <v>14.739884393069893</v>
      </c>
      <c r="M24" s="14"/>
      <c r="N24" s="14"/>
    </row>
    <row r="25" spans="1:14" ht="18" customHeight="1" x14ac:dyDescent="0.2">
      <c r="A25" s="10" t="s">
        <v>33</v>
      </c>
      <c r="B25" s="10">
        <v>1900.65345</v>
      </c>
      <c r="C25" s="15">
        <f t="shared" si="0"/>
        <v>6.5100000000029468E-2</v>
      </c>
      <c r="D25" s="16">
        <f t="shared" si="1"/>
        <v>156.24000000007072</v>
      </c>
      <c r="E25" s="11">
        <v>89.706850000000003</v>
      </c>
      <c r="F25" s="17">
        <f t="shared" si="2"/>
        <v>0</v>
      </c>
      <c r="G25" s="18">
        <f t="shared" si="3"/>
        <v>0</v>
      </c>
      <c r="H25" s="13">
        <f t="shared" si="4"/>
        <v>0</v>
      </c>
      <c r="I25" s="19">
        <f t="shared" si="5"/>
        <v>1</v>
      </c>
      <c r="J25" s="16">
        <f t="shared" si="6"/>
        <v>156.24000000007072</v>
      </c>
      <c r="K25" s="20">
        <v>6</v>
      </c>
      <c r="L25" s="21">
        <f t="shared" si="7"/>
        <v>15.052023121394097</v>
      </c>
      <c r="M25" s="14"/>
      <c r="N25" s="14"/>
    </row>
    <row r="26" spans="1:14" ht="18" customHeight="1" x14ac:dyDescent="0.2">
      <c r="A26" s="10" t="s">
        <v>34</v>
      </c>
      <c r="B26" s="10">
        <v>1900.7266999999999</v>
      </c>
      <c r="C26" s="15">
        <f t="shared" si="0"/>
        <v>7.3249999999916326E-2</v>
      </c>
      <c r="D26" s="16">
        <f t="shared" si="1"/>
        <v>175.79999999979918</v>
      </c>
      <c r="E26" s="11">
        <v>89.706850000000003</v>
      </c>
      <c r="F26" s="17">
        <f t="shared" si="2"/>
        <v>0</v>
      </c>
      <c r="G26" s="18">
        <f t="shared" si="3"/>
        <v>0</v>
      </c>
      <c r="H26" s="13">
        <f t="shared" si="4"/>
        <v>0</v>
      </c>
      <c r="I26" s="19">
        <f t="shared" si="5"/>
        <v>1</v>
      </c>
      <c r="J26" s="16">
        <f t="shared" si="6"/>
        <v>175.79999999979918</v>
      </c>
      <c r="K26" s="20">
        <v>6</v>
      </c>
      <c r="L26" s="21">
        <f t="shared" si="7"/>
        <v>16.936416184951753</v>
      </c>
      <c r="M26" s="14"/>
      <c r="N26" s="14"/>
    </row>
    <row r="27" spans="1:14" ht="18" customHeight="1" x14ac:dyDescent="0.2">
      <c r="A27" s="10" t="s">
        <v>35</v>
      </c>
      <c r="B27" s="10">
        <v>1900.79935</v>
      </c>
      <c r="C27" s="15">
        <f t="shared" si="0"/>
        <v>7.2650000000066939E-2</v>
      </c>
      <c r="D27" s="16">
        <f t="shared" si="1"/>
        <v>174.36000000016065</v>
      </c>
      <c r="E27" s="11">
        <v>89.706850000000003</v>
      </c>
      <c r="F27" s="17">
        <f t="shared" si="2"/>
        <v>0</v>
      </c>
      <c r="G27" s="18">
        <f t="shared" si="3"/>
        <v>0</v>
      </c>
      <c r="H27" s="13">
        <f t="shared" si="4"/>
        <v>0</v>
      </c>
      <c r="I27" s="19">
        <f t="shared" si="5"/>
        <v>1</v>
      </c>
      <c r="J27" s="16">
        <f t="shared" si="6"/>
        <v>174.36000000016065</v>
      </c>
      <c r="K27" s="20">
        <v>6</v>
      </c>
      <c r="L27" s="21">
        <f t="shared" si="7"/>
        <v>16.797687861287155</v>
      </c>
      <c r="M27" s="14"/>
      <c r="N27" s="14"/>
    </row>
    <row r="28" spans="1:14" ht="18" customHeight="1" x14ac:dyDescent="0.2">
      <c r="A28" s="10" t="s">
        <v>36</v>
      </c>
      <c r="B28" s="10">
        <v>1900.8733500000001</v>
      </c>
      <c r="C28" s="15">
        <f t="shared" si="0"/>
        <v>7.4000000000069122E-2</v>
      </c>
      <c r="D28" s="16">
        <f t="shared" si="1"/>
        <v>177.60000000016589</v>
      </c>
      <c r="E28" s="11">
        <v>89.706850000000003</v>
      </c>
      <c r="F28" s="17">
        <f t="shared" si="2"/>
        <v>0</v>
      </c>
      <c r="G28" s="18">
        <f t="shared" si="3"/>
        <v>0</v>
      </c>
      <c r="H28" s="13">
        <f t="shared" si="4"/>
        <v>0</v>
      </c>
      <c r="I28" s="19">
        <f t="shared" si="5"/>
        <v>1</v>
      </c>
      <c r="J28" s="16">
        <f t="shared" si="6"/>
        <v>177.60000000016589</v>
      </c>
      <c r="K28" s="20">
        <v>6</v>
      </c>
      <c r="L28" s="21">
        <f t="shared" si="7"/>
        <v>17.109826589611359</v>
      </c>
      <c r="M28" s="14"/>
      <c r="N28" s="14"/>
    </row>
    <row r="29" spans="1:14" ht="18" customHeight="1" x14ac:dyDescent="0.2">
      <c r="A29" s="10" t="s">
        <v>37</v>
      </c>
      <c r="B29" s="10">
        <v>1900.94695</v>
      </c>
      <c r="C29" s="15">
        <f t="shared" si="0"/>
        <v>7.3599999999942156E-2</v>
      </c>
      <c r="D29" s="16">
        <f t="shared" si="1"/>
        <v>176.63999999986117</v>
      </c>
      <c r="E29" s="11">
        <v>89.706850000000003</v>
      </c>
      <c r="F29" s="17">
        <f t="shared" si="2"/>
        <v>0</v>
      </c>
      <c r="G29" s="18">
        <f t="shared" si="3"/>
        <v>0</v>
      </c>
      <c r="H29" s="13">
        <f t="shared" si="4"/>
        <v>0</v>
      </c>
      <c r="I29" s="19">
        <f t="shared" si="5"/>
        <v>1</v>
      </c>
      <c r="J29" s="16">
        <f t="shared" si="6"/>
        <v>176.63999999986117</v>
      </c>
      <c r="K29" s="20">
        <v>6</v>
      </c>
      <c r="L29" s="21">
        <f t="shared" si="7"/>
        <v>17.017341040449054</v>
      </c>
      <c r="M29" s="14"/>
      <c r="N29" s="14"/>
    </row>
    <row r="30" spans="1:14" ht="18" customHeight="1" x14ac:dyDescent="0.2">
      <c r="A30" s="10" t="s">
        <v>38</v>
      </c>
      <c r="B30" s="10">
        <v>1901.02145</v>
      </c>
      <c r="C30" s="15">
        <f t="shared" si="0"/>
        <v>7.4499999999943611E-2</v>
      </c>
      <c r="D30" s="16">
        <f t="shared" si="1"/>
        <v>178.79999999986467</v>
      </c>
      <c r="E30" s="11">
        <v>89.706850000000003</v>
      </c>
      <c r="F30" s="17">
        <f t="shared" si="2"/>
        <v>0</v>
      </c>
      <c r="G30" s="18">
        <f t="shared" si="3"/>
        <v>0</v>
      </c>
      <c r="H30" s="13">
        <f t="shared" si="4"/>
        <v>0</v>
      </c>
      <c r="I30" s="19">
        <f t="shared" si="5"/>
        <v>1</v>
      </c>
      <c r="J30" s="16">
        <f t="shared" si="6"/>
        <v>178.79999999986467</v>
      </c>
      <c r="K30" s="20">
        <v>6</v>
      </c>
      <c r="L30" s="21">
        <f t="shared" si="7"/>
        <v>17.225433525998522</v>
      </c>
      <c r="M30" s="14"/>
      <c r="N30" s="14"/>
    </row>
    <row r="31" spans="1:14" ht="18" customHeight="1" x14ac:dyDescent="0.2">
      <c r="A31" s="10" t="s">
        <v>39</v>
      </c>
      <c r="B31" s="10">
        <v>1901.0942</v>
      </c>
      <c r="C31" s="15">
        <f t="shared" si="0"/>
        <v>7.2750000000041837E-2</v>
      </c>
      <c r="D31" s="16">
        <f t="shared" si="1"/>
        <v>174.60000000010041</v>
      </c>
      <c r="E31" s="11">
        <v>89.706850000000003</v>
      </c>
      <c r="F31" s="17">
        <f t="shared" si="2"/>
        <v>0</v>
      </c>
      <c r="G31" s="18">
        <f t="shared" si="3"/>
        <v>0</v>
      </c>
      <c r="H31" s="13">
        <f t="shared" si="4"/>
        <v>0</v>
      </c>
      <c r="I31" s="19">
        <f t="shared" si="5"/>
        <v>1</v>
      </c>
      <c r="J31" s="16">
        <f t="shared" si="6"/>
        <v>174.60000000010041</v>
      </c>
      <c r="K31" s="20">
        <v>6</v>
      </c>
      <c r="L31" s="21">
        <f t="shared" si="7"/>
        <v>16.820809248564586</v>
      </c>
      <c r="M31" s="14"/>
      <c r="N31" s="14"/>
    </row>
    <row r="32" spans="1:14" ht="18" customHeight="1" x14ac:dyDescent="0.2">
      <c r="A32" s="10" t="s">
        <v>40</v>
      </c>
      <c r="B32" s="10">
        <v>1901.1619000000001</v>
      </c>
      <c r="C32" s="15">
        <f t="shared" si="0"/>
        <v>6.7700000000058935E-2</v>
      </c>
      <c r="D32" s="16">
        <f t="shared" si="1"/>
        <v>162.48000000014144</v>
      </c>
      <c r="E32" s="11">
        <v>89.706850000000003</v>
      </c>
      <c r="F32" s="17">
        <f t="shared" si="2"/>
        <v>0</v>
      </c>
      <c r="G32" s="18">
        <f t="shared" si="3"/>
        <v>0</v>
      </c>
      <c r="H32" s="13">
        <f t="shared" si="4"/>
        <v>0</v>
      </c>
      <c r="I32" s="19">
        <f t="shared" si="5"/>
        <v>1</v>
      </c>
      <c r="J32" s="16">
        <f t="shared" si="6"/>
        <v>162.48000000014144</v>
      </c>
      <c r="K32" s="20">
        <v>6</v>
      </c>
      <c r="L32" s="21">
        <f t="shared" si="7"/>
        <v>15.653179190765071</v>
      </c>
      <c r="M32" s="14"/>
      <c r="N32" s="14"/>
    </row>
    <row r="33" spans="1:14" ht="18" customHeight="1" x14ac:dyDescent="0.2">
      <c r="A33" s="10" t="s">
        <v>41</v>
      </c>
      <c r="B33" s="10">
        <v>1901.2311500000001</v>
      </c>
      <c r="C33" s="15">
        <f t="shared" si="0"/>
        <v>6.9250000000010914E-2</v>
      </c>
      <c r="D33" s="16">
        <f t="shared" si="1"/>
        <v>166.20000000002619</v>
      </c>
      <c r="E33" s="11">
        <v>89.706850000000003</v>
      </c>
      <c r="F33" s="17">
        <f t="shared" si="2"/>
        <v>0</v>
      </c>
      <c r="G33" s="18">
        <f t="shared" si="3"/>
        <v>0</v>
      </c>
      <c r="H33" s="13">
        <f t="shared" si="4"/>
        <v>0</v>
      </c>
      <c r="I33" s="19">
        <f t="shared" si="5"/>
        <v>1</v>
      </c>
      <c r="J33" s="16">
        <f t="shared" si="6"/>
        <v>166.20000000002619</v>
      </c>
      <c r="K33" s="20">
        <v>6</v>
      </c>
      <c r="L33" s="21">
        <f t="shared" si="7"/>
        <v>16.011560693644142</v>
      </c>
      <c r="M33" s="14"/>
      <c r="N33" s="14"/>
    </row>
    <row r="34" spans="1:14" ht="18" customHeight="1" x14ac:dyDescent="0.2">
      <c r="A34" s="10" t="s">
        <v>42</v>
      </c>
      <c r="B34" s="10">
        <v>1901.30205</v>
      </c>
      <c r="C34" s="15">
        <f t="shared" si="0"/>
        <v>7.0899999999937791E-2</v>
      </c>
      <c r="D34" s="16">
        <f t="shared" si="1"/>
        <v>170.1599999998507</v>
      </c>
      <c r="E34" s="11">
        <v>89.706850000000003</v>
      </c>
      <c r="F34" s="17">
        <f t="shared" si="2"/>
        <v>0</v>
      </c>
      <c r="G34" s="18">
        <f t="shared" si="3"/>
        <v>0</v>
      </c>
      <c r="H34" s="13">
        <f t="shared" si="4"/>
        <v>0</v>
      </c>
      <c r="I34" s="19">
        <f t="shared" si="5"/>
        <v>1</v>
      </c>
      <c r="J34" s="16">
        <f t="shared" si="6"/>
        <v>170.1599999998507</v>
      </c>
      <c r="K34" s="20">
        <v>6</v>
      </c>
      <c r="L34" s="21">
        <f t="shared" si="7"/>
        <v>16.393063583800647</v>
      </c>
      <c r="M34" s="14"/>
      <c r="N34" s="14"/>
    </row>
    <row r="35" spans="1:14" ht="18" customHeight="1" x14ac:dyDescent="0.2">
      <c r="A35" s="10" t="s">
        <v>43</v>
      </c>
      <c r="B35" s="10">
        <v>1901.37345</v>
      </c>
      <c r="C35" s="15">
        <f t="shared" si="0"/>
        <v>7.1400000000039654E-2</v>
      </c>
      <c r="D35" s="16">
        <f t="shared" si="1"/>
        <v>171.36000000009517</v>
      </c>
      <c r="E35" s="11">
        <v>89.706850000000003</v>
      </c>
      <c r="F35" s="17">
        <f t="shared" si="2"/>
        <v>0</v>
      </c>
      <c r="G35" s="18">
        <f t="shared" si="3"/>
        <v>0</v>
      </c>
      <c r="H35" s="13">
        <f t="shared" si="4"/>
        <v>0</v>
      </c>
      <c r="I35" s="19">
        <f t="shared" si="5"/>
        <v>1</v>
      </c>
      <c r="J35" s="16">
        <f t="shared" si="6"/>
        <v>171.36000000009517</v>
      </c>
      <c r="K35" s="20">
        <v>6</v>
      </c>
      <c r="L35" s="21">
        <f t="shared" si="7"/>
        <v>16.508670520240383</v>
      </c>
      <c r="M35" s="14"/>
      <c r="N35" s="14"/>
    </row>
    <row r="36" spans="1:14" ht="18" customHeight="1" x14ac:dyDescent="0.2">
      <c r="A36" s="10" t="s">
        <v>44</v>
      </c>
      <c r="B36" s="10">
        <v>1901.4439</v>
      </c>
      <c r="C36" s="15">
        <f t="shared" si="0"/>
        <v>7.0449999999937063E-2</v>
      </c>
      <c r="D36" s="16">
        <f t="shared" si="1"/>
        <v>169.07999999984895</v>
      </c>
      <c r="E36" s="11">
        <v>89.706850000000003</v>
      </c>
      <c r="F36" s="17">
        <f t="shared" si="2"/>
        <v>0</v>
      </c>
      <c r="G36" s="18">
        <f t="shared" si="3"/>
        <v>0</v>
      </c>
      <c r="H36" s="13">
        <f t="shared" si="4"/>
        <v>0</v>
      </c>
      <c r="I36" s="19">
        <f t="shared" si="5"/>
        <v>1</v>
      </c>
      <c r="J36" s="16">
        <f t="shared" si="6"/>
        <v>169.07999999984895</v>
      </c>
      <c r="K36" s="20">
        <v>6</v>
      </c>
      <c r="L36" s="21">
        <f t="shared" si="7"/>
        <v>16.289017341025911</v>
      </c>
      <c r="M36" s="14"/>
      <c r="N36" s="14"/>
    </row>
    <row r="37" spans="1:14" ht="18" customHeight="1" x14ac:dyDescent="0.2">
      <c r="A37" s="10" t="s">
        <v>45</v>
      </c>
      <c r="B37" s="10">
        <v>1901.51415</v>
      </c>
      <c r="C37" s="15">
        <f t="shared" si="0"/>
        <v>7.0249999999987267E-2</v>
      </c>
      <c r="D37" s="16">
        <f t="shared" si="1"/>
        <v>168.59999999996944</v>
      </c>
      <c r="E37" s="11">
        <v>89.706850000000003</v>
      </c>
      <c r="F37" s="17">
        <f t="shared" si="2"/>
        <v>0</v>
      </c>
      <c r="G37" s="18">
        <f t="shared" si="3"/>
        <v>0</v>
      </c>
      <c r="H37" s="13">
        <f t="shared" si="4"/>
        <v>0</v>
      </c>
      <c r="I37" s="19">
        <f t="shared" si="5"/>
        <v>1</v>
      </c>
      <c r="J37" s="16">
        <f t="shared" si="6"/>
        <v>168.59999999996944</v>
      </c>
      <c r="K37" s="20">
        <v>6</v>
      </c>
      <c r="L37" s="21">
        <f t="shared" si="7"/>
        <v>16.242774566471045</v>
      </c>
      <c r="M37" s="14"/>
      <c r="N37" s="14"/>
    </row>
    <row r="38" spans="1:14" ht="18" customHeight="1" x14ac:dyDescent="0.2">
      <c r="A38" s="10" t="s">
        <v>46</v>
      </c>
      <c r="B38" s="10">
        <v>1901.5841</v>
      </c>
      <c r="C38" s="15">
        <f t="shared" si="0"/>
        <v>6.9950000000062573E-2</v>
      </c>
      <c r="D38" s="16">
        <f t="shared" si="1"/>
        <v>167.88000000015018</v>
      </c>
      <c r="E38" s="11">
        <v>89.706850000000003</v>
      </c>
      <c r="F38" s="17">
        <f t="shared" si="2"/>
        <v>0</v>
      </c>
      <c r="G38" s="18">
        <f t="shared" si="3"/>
        <v>0</v>
      </c>
      <c r="H38" s="13">
        <f t="shared" si="4"/>
        <v>0</v>
      </c>
      <c r="I38" s="19">
        <f t="shared" si="5"/>
        <v>1</v>
      </c>
      <c r="J38" s="16">
        <f t="shared" si="6"/>
        <v>167.88000000015018</v>
      </c>
      <c r="K38" s="20">
        <v>6</v>
      </c>
      <c r="L38" s="21">
        <f t="shared" si="7"/>
        <v>16.173410404638744</v>
      </c>
      <c r="M38" s="14"/>
      <c r="N38" s="14"/>
    </row>
    <row r="39" spans="1:14" ht="18" customHeight="1" x14ac:dyDescent="0.2">
      <c r="A39" s="10" t="s">
        <v>47</v>
      </c>
      <c r="B39" s="10">
        <v>1901.6543999999999</v>
      </c>
      <c r="C39" s="15">
        <f t="shared" si="0"/>
        <v>7.0299999999861029E-2</v>
      </c>
      <c r="D39" s="16">
        <f t="shared" si="1"/>
        <v>168.71999999966647</v>
      </c>
      <c r="E39" s="11">
        <v>89.706850000000003</v>
      </c>
      <c r="F39" s="17">
        <f t="shared" si="2"/>
        <v>0</v>
      </c>
      <c r="G39" s="18">
        <f t="shared" si="3"/>
        <v>0</v>
      </c>
      <c r="H39" s="13">
        <f t="shared" si="4"/>
        <v>0</v>
      </c>
      <c r="I39" s="19">
        <f t="shared" si="5"/>
        <v>1</v>
      </c>
      <c r="J39" s="16">
        <f t="shared" si="6"/>
        <v>168.71999999966647</v>
      </c>
      <c r="K39" s="20">
        <v>6</v>
      </c>
      <c r="L39" s="21">
        <f t="shared" si="7"/>
        <v>16.254335260083476</v>
      </c>
      <c r="M39" s="14"/>
      <c r="N39" s="14"/>
    </row>
    <row r="40" spans="1:14" ht="18" customHeight="1" x14ac:dyDescent="0.2">
      <c r="A40" s="10" t="s">
        <v>48</v>
      </c>
      <c r="B40" s="10">
        <v>1901.71415</v>
      </c>
      <c r="C40" s="15">
        <f t="shared" si="0"/>
        <v>5.9750000000121872E-2</v>
      </c>
      <c r="D40" s="16">
        <f t="shared" si="1"/>
        <v>143.40000000029249</v>
      </c>
      <c r="E40" s="11">
        <v>89.706850000000003</v>
      </c>
      <c r="F40" s="17">
        <f t="shared" si="2"/>
        <v>0</v>
      </c>
      <c r="G40" s="18">
        <f t="shared" si="3"/>
        <v>0</v>
      </c>
      <c r="H40" s="13">
        <f t="shared" si="4"/>
        <v>0</v>
      </c>
      <c r="I40" s="19">
        <f t="shared" si="5"/>
        <v>1</v>
      </c>
      <c r="J40" s="16">
        <f t="shared" si="6"/>
        <v>143.40000000029249</v>
      </c>
      <c r="K40" s="20">
        <v>6</v>
      </c>
      <c r="L40" s="21">
        <f t="shared" si="7"/>
        <v>13.815028901762282</v>
      </c>
      <c r="M40" s="14"/>
      <c r="N40" s="14"/>
    </row>
    <row r="41" spans="1:14" ht="18" customHeight="1" x14ac:dyDescent="0.2">
      <c r="A41" s="12" t="s">
        <v>49</v>
      </c>
      <c r="B41" s="10">
        <v>1901.7731000000001</v>
      </c>
      <c r="C41" s="15">
        <f t="shared" si="0"/>
        <v>5.8950000000095315E-2</v>
      </c>
      <c r="D41" s="16">
        <f t="shared" si="1"/>
        <v>141.48000000022876</v>
      </c>
      <c r="E41" s="11">
        <v>89.706850000000003</v>
      </c>
      <c r="F41" s="17">
        <f t="shared" si="2"/>
        <v>0</v>
      </c>
      <c r="G41" s="18">
        <f t="shared" si="3"/>
        <v>0</v>
      </c>
      <c r="H41" s="13">
        <f t="shared" si="4"/>
        <v>0</v>
      </c>
      <c r="I41" s="19">
        <f t="shared" si="5"/>
        <v>1</v>
      </c>
      <c r="J41" s="16">
        <f t="shared" si="6"/>
        <v>141.48000000022876</v>
      </c>
      <c r="K41" s="20">
        <v>6</v>
      </c>
      <c r="L41" s="21">
        <f t="shared" si="7"/>
        <v>13.630057803490246</v>
      </c>
      <c r="M41" s="14"/>
      <c r="N41" s="14"/>
    </row>
    <row r="42" spans="1:14" ht="18" customHeight="1" x14ac:dyDescent="0.2">
      <c r="A42" s="22"/>
      <c r="D42" s="23">
        <f>SUM(D18:D41)</f>
        <v>3898.920000000544</v>
      </c>
      <c r="E42" s="24"/>
      <c r="F42" s="25"/>
      <c r="G42" s="23">
        <f>SUM(G18:G41)</f>
        <v>0</v>
      </c>
      <c r="H42" s="25"/>
      <c r="J42" s="1"/>
    </row>
    <row r="43" spans="1:14" ht="12.75" customHeight="1" x14ac:dyDescent="0.2">
      <c r="J43" s="1"/>
    </row>
    <row r="44" spans="1:14" ht="12.75" customHeight="1" x14ac:dyDescent="0.2">
      <c r="J44" s="1"/>
    </row>
    <row r="45" spans="1:14" ht="12.75" customHeight="1" x14ac:dyDescent="0.2">
      <c r="J45" s="1"/>
    </row>
    <row r="46" spans="1:14" ht="12.75" customHeight="1" x14ac:dyDescent="0.2">
      <c r="A46" s="26" t="s">
        <v>50</v>
      </c>
      <c r="F46" s="26" t="s">
        <v>51</v>
      </c>
      <c r="J46" s="1"/>
      <c r="K46" s="1"/>
    </row>
    <row r="47" spans="1:14" ht="12.75" customHeight="1" x14ac:dyDescent="0.2">
      <c r="A47" s="1" t="s">
        <v>52</v>
      </c>
      <c r="F47" s="1" t="s">
        <v>53</v>
      </c>
      <c r="J47" s="1"/>
      <c r="K47" s="1"/>
    </row>
    <row r="48" spans="1:14" ht="12.75" customHeight="1" x14ac:dyDescent="0.2">
      <c r="A48" s="1" t="s">
        <v>54</v>
      </c>
      <c r="F48" s="1" t="s">
        <v>54</v>
      </c>
      <c r="J48" s="1"/>
      <c r="K48" s="1"/>
    </row>
    <row r="49" spans="1:11" ht="12.75" customHeight="1" x14ac:dyDescent="0.2">
      <c r="J49" s="1"/>
      <c r="K49" s="1"/>
    </row>
    <row r="50" spans="1:11" ht="12.75" customHeight="1" x14ac:dyDescent="0.2">
      <c r="A50" s="26"/>
      <c r="F50" s="26"/>
      <c r="J50" s="1"/>
      <c r="K50" s="1"/>
    </row>
    <row r="51" spans="1:11" ht="12.75" customHeight="1" x14ac:dyDescent="0.2">
      <c r="A51" s="1" t="s">
        <v>55</v>
      </c>
      <c r="J51" s="1"/>
      <c r="K51" s="1"/>
    </row>
    <row r="52" spans="1:11" ht="12.75" customHeight="1" x14ac:dyDescent="0.2">
      <c r="A52" s="1" t="s">
        <v>54</v>
      </c>
      <c r="J52" s="1"/>
      <c r="K52" s="1"/>
    </row>
    <row r="53" spans="1:11" ht="12.75" customHeight="1" x14ac:dyDescent="0.2">
      <c r="C53" s="4"/>
      <c r="D53" s="4"/>
    </row>
    <row r="54" spans="1:11" ht="12.75" customHeight="1" x14ac:dyDescent="0.2">
      <c r="C54" s="4"/>
      <c r="D54" s="4"/>
    </row>
    <row r="55" spans="1:11" ht="12.75" customHeight="1" x14ac:dyDescent="0.2">
      <c r="A55" s="1" t="s">
        <v>56</v>
      </c>
      <c r="C55" s="4"/>
      <c r="D55" s="4"/>
    </row>
    <row r="56" spans="1:11" ht="12.75" customHeight="1" x14ac:dyDescent="0.2">
      <c r="C56" s="4"/>
      <c r="D56" s="4"/>
    </row>
    <row r="57" spans="1:11" ht="12.75" customHeight="1" x14ac:dyDescent="0.2">
      <c r="A57" s="1" t="s">
        <v>57</v>
      </c>
      <c r="C57" s="4"/>
      <c r="D57" s="4"/>
      <c r="F57" s="1" t="s">
        <v>58</v>
      </c>
      <c r="J57" t="s">
        <v>59</v>
      </c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3">
    <mergeCell ref="F10:G10"/>
    <mergeCell ref="E11:J11"/>
    <mergeCell ref="E12:J12"/>
    <mergeCell ref="E13:J13"/>
    <mergeCell ref="A15:A16"/>
    <mergeCell ref="H15:H16"/>
    <mergeCell ref="I15:I16"/>
    <mergeCell ref="J15:J16"/>
    <mergeCell ref="K15:K16"/>
    <mergeCell ref="L15:L16"/>
    <mergeCell ref="B15:D15"/>
    <mergeCell ref="E15:G15"/>
    <mergeCell ref="M15:N15"/>
  </mergeCells>
  <printOptions gridLines="1" gridLinesSet="0"/>
  <pageMargins left="0.59055118110236227" right="0.39370078740157483" top="0.47244094488188981" bottom="0.6692913385826772" header="0.51181102362204722" footer="0.51181102362204722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37" zoomScale="115" zoomScaleNormal="115" workbookViewId="0">
      <selection sqref="A1:N57"/>
    </sheetView>
  </sheetViews>
  <sheetFormatPr defaultColWidth="8" defaultRowHeight="12.75" customHeight="1" x14ac:dyDescent="0.2"/>
  <cols>
    <col min="1" max="1" width="7.5703125" style="1" customWidth="1"/>
    <col min="2" max="2" width="14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96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83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97</v>
      </c>
      <c r="C15" s="52"/>
      <c r="D15" s="52"/>
      <c r="E15" s="53" t="s">
        <v>98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1">
        <v>5205.4917999999998</v>
      </c>
      <c r="C17" s="10"/>
      <c r="D17" s="10"/>
      <c r="E17" s="28">
        <v>3723.6619000000001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1">
        <v>5205.5272000000004</v>
      </c>
      <c r="C18" s="17">
        <f t="shared" ref="C18:C41" si="0">B18-B17</f>
        <v>3.5400000000663567E-2</v>
      </c>
      <c r="D18" s="16">
        <f t="shared" ref="D18:D41" si="1">C18*4800</f>
        <v>169.92000000318512</v>
      </c>
      <c r="E18" s="28">
        <v>3723.6875500000001</v>
      </c>
      <c r="F18" s="17">
        <f t="shared" ref="F18:F41" si="2">E18-E17</f>
        <v>2.5650000000041473E-2</v>
      </c>
      <c r="G18" s="16">
        <f t="shared" ref="G18:G41" si="3">F18*4800</f>
        <v>123.12000000019907</v>
      </c>
      <c r="H18" s="13">
        <f t="shared" ref="H18:H41" si="4">G18/D18</f>
        <v>0.72457627117403012</v>
      </c>
      <c r="I18" s="19">
        <f t="shared" ref="I18:I41" si="5">1/SQRT(1+H18*H18)</f>
        <v>0.8097734700246545</v>
      </c>
      <c r="J18" s="16">
        <f t="shared" ref="J18:J41" si="6">SQRT(D18*D18+G18*G18)</f>
        <v>209.83646203920674</v>
      </c>
      <c r="K18" s="14">
        <v>6</v>
      </c>
      <c r="L18" s="21">
        <f t="shared" ref="L18:L41" si="7">D18/I18/K18/1.73</f>
        <v>20.215458770636488</v>
      </c>
      <c r="M18" s="14"/>
      <c r="N18" s="14"/>
    </row>
    <row r="19" spans="1:14" ht="18" customHeight="1" x14ac:dyDescent="0.2">
      <c r="A19" s="10" t="s">
        <v>27</v>
      </c>
      <c r="B19" s="11">
        <v>5205.5612000000001</v>
      </c>
      <c r="C19" s="17">
        <f t="shared" si="0"/>
        <v>3.3999999999650754E-2</v>
      </c>
      <c r="D19" s="16">
        <f t="shared" si="1"/>
        <v>163.19999999832362</v>
      </c>
      <c r="E19" s="28">
        <v>3723.7114499999998</v>
      </c>
      <c r="F19" s="17">
        <f t="shared" si="2"/>
        <v>2.3899999999684951E-2</v>
      </c>
      <c r="G19" s="16">
        <f t="shared" si="3"/>
        <v>114.71999999848776</v>
      </c>
      <c r="H19" s="13">
        <f t="shared" si="4"/>
        <v>0.70294117646854271</v>
      </c>
      <c r="I19" s="19">
        <f t="shared" si="5"/>
        <v>0.81809991052355602</v>
      </c>
      <c r="J19" s="16">
        <f t="shared" si="6"/>
        <v>199.48663714421039</v>
      </c>
      <c r="K19" s="14">
        <v>6</v>
      </c>
      <c r="L19" s="21">
        <f t="shared" si="7"/>
        <v>19.218365813507749</v>
      </c>
      <c r="M19" s="14"/>
      <c r="N19" s="14"/>
    </row>
    <row r="20" spans="1:14" ht="18" customHeight="1" x14ac:dyDescent="0.2">
      <c r="A20" s="10" t="s">
        <v>28</v>
      </c>
      <c r="B20" s="11">
        <v>5205.5974500000002</v>
      </c>
      <c r="C20" s="17">
        <f t="shared" si="0"/>
        <v>3.6250000000109139E-2</v>
      </c>
      <c r="D20" s="16">
        <f t="shared" si="1"/>
        <v>174.00000000052387</v>
      </c>
      <c r="E20" s="28">
        <v>3723.73695</v>
      </c>
      <c r="F20" s="17">
        <f t="shared" si="2"/>
        <v>2.5500000000192813E-2</v>
      </c>
      <c r="G20" s="16">
        <f t="shared" si="3"/>
        <v>122.4000000009255</v>
      </c>
      <c r="H20" s="13">
        <f t="shared" si="4"/>
        <v>0.70344827586527003</v>
      </c>
      <c r="I20" s="19">
        <f t="shared" si="5"/>
        <v>0.81790473188036816</v>
      </c>
      <c r="J20" s="16">
        <f t="shared" si="6"/>
        <v>212.73871298005182</v>
      </c>
      <c r="K20" s="14">
        <v>6</v>
      </c>
      <c r="L20" s="21">
        <f t="shared" si="7"/>
        <v>20.495059053954897</v>
      </c>
      <c r="M20" s="14"/>
      <c r="N20" s="14"/>
    </row>
    <row r="21" spans="1:14" ht="18" customHeight="1" x14ac:dyDescent="0.2">
      <c r="A21" s="10" t="s">
        <v>29</v>
      </c>
      <c r="B21" s="11">
        <v>5205.6334999999999</v>
      </c>
      <c r="C21" s="17">
        <f t="shared" si="0"/>
        <v>3.6049999999704596E-2</v>
      </c>
      <c r="D21" s="16">
        <f t="shared" si="1"/>
        <v>173.03999999858206</v>
      </c>
      <c r="E21" s="28">
        <v>3723.7627499999999</v>
      </c>
      <c r="F21" s="17">
        <f t="shared" si="2"/>
        <v>2.5799999999890133E-2</v>
      </c>
      <c r="G21" s="16">
        <f t="shared" si="3"/>
        <v>123.83999999947264</v>
      </c>
      <c r="H21" s="13">
        <f t="shared" si="4"/>
        <v>0.71567267684054214</v>
      </c>
      <c r="I21" s="19">
        <f t="shared" si="5"/>
        <v>0.81319967291350748</v>
      </c>
      <c r="J21" s="16">
        <f t="shared" si="6"/>
        <v>212.78906738688119</v>
      </c>
      <c r="K21" s="14">
        <v>6</v>
      </c>
      <c r="L21" s="21">
        <f t="shared" si="7"/>
        <v>20.499910152878726</v>
      </c>
      <c r="M21" s="14"/>
      <c r="N21" s="14"/>
    </row>
    <row r="22" spans="1:14" ht="18" customHeight="1" x14ac:dyDescent="0.2">
      <c r="A22" s="10" t="s">
        <v>30</v>
      </c>
      <c r="B22" s="11">
        <v>5205.6710499999999</v>
      </c>
      <c r="C22" s="17">
        <f t="shared" si="0"/>
        <v>3.7550000000010186E-2</v>
      </c>
      <c r="D22" s="16">
        <f t="shared" si="1"/>
        <v>180.24000000004889</v>
      </c>
      <c r="E22" s="28">
        <v>3723.7894000000001</v>
      </c>
      <c r="F22" s="17">
        <f t="shared" si="2"/>
        <v>2.66500000002452E-2</v>
      </c>
      <c r="G22" s="16">
        <f t="shared" si="3"/>
        <v>127.92000000117696</v>
      </c>
      <c r="H22" s="13">
        <f t="shared" si="4"/>
        <v>0.70972037284255585</v>
      </c>
      <c r="I22" s="19">
        <f t="shared" si="5"/>
        <v>0.81549061207778117</v>
      </c>
      <c r="J22" s="16">
        <f t="shared" si="6"/>
        <v>221.02032485796127</v>
      </c>
      <c r="K22" s="14">
        <v>6</v>
      </c>
      <c r="L22" s="21">
        <f t="shared" si="7"/>
        <v>21.29290220211573</v>
      </c>
      <c r="M22" s="14"/>
      <c r="N22" s="14"/>
    </row>
    <row r="23" spans="1:14" ht="18" customHeight="1" x14ac:dyDescent="0.2">
      <c r="A23" s="10" t="s">
        <v>31</v>
      </c>
      <c r="B23" s="11">
        <v>5205.7088999999996</v>
      </c>
      <c r="C23" s="17">
        <f t="shared" si="0"/>
        <v>3.7849999999707507E-2</v>
      </c>
      <c r="D23" s="16">
        <f t="shared" si="1"/>
        <v>181.67999999859603</v>
      </c>
      <c r="E23" s="28">
        <v>3723.8159000000001</v>
      </c>
      <c r="F23" s="17">
        <f t="shared" si="2"/>
        <v>2.6499999999941792E-2</v>
      </c>
      <c r="G23" s="16">
        <f t="shared" si="3"/>
        <v>127.1999999997206</v>
      </c>
      <c r="H23" s="13">
        <f t="shared" si="4"/>
        <v>0.70013210040017371</v>
      </c>
      <c r="I23" s="19">
        <f t="shared" si="5"/>
        <v>0.81918107843815458</v>
      </c>
      <c r="J23" s="16">
        <f t="shared" si="6"/>
        <v>221.78246639312761</v>
      </c>
      <c r="K23" s="14">
        <v>6</v>
      </c>
      <c r="L23" s="21">
        <f t="shared" si="7"/>
        <v>21.366326242112482</v>
      </c>
      <c r="M23" s="14"/>
      <c r="N23" s="14"/>
    </row>
    <row r="24" spans="1:14" ht="18" customHeight="1" x14ac:dyDescent="0.2">
      <c r="A24" s="10" t="s">
        <v>32</v>
      </c>
      <c r="B24" s="11">
        <v>5205.7514499999997</v>
      </c>
      <c r="C24" s="17">
        <f t="shared" si="0"/>
        <v>4.2550000000119326E-2</v>
      </c>
      <c r="D24" s="16">
        <f t="shared" si="1"/>
        <v>204.24000000057276</v>
      </c>
      <c r="E24" s="28">
        <v>3723.8424</v>
      </c>
      <c r="F24" s="17">
        <f t="shared" si="2"/>
        <v>2.6499999999941792E-2</v>
      </c>
      <c r="G24" s="16">
        <f t="shared" si="3"/>
        <v>127.1999999997206</v>
      </c>
      <c r="H24" s="13">
        <f t="shared" si="4"/>
        <v>0.62279670975011692</v>
      </c>
      <c r="I24" s="19">
        <f t="shared" si="5"/>
        <v>0.84883779305702667</v>
      </c>
      <c r="J24" s="16">
        <f t="shared" si="6"/>
        <v>240.61134137891941</v>
      </c>
      <c r="K24" s="14">
        <v>6</v>
      </c>
      <c r="L24" s="21">
        <f t="shared" si="7"/>
        <v>23.18028336983809</v>
      </c>
      <c r="M24" s="14"/>
      <c r="N24" s="14"/>
    </row>
    <row r="25" spans="1:14" ht="18" customHeight="1" x14ac:dyDescent="0.2">
      <c r="A25" s="10" t="s">
        <v>33</v>
      </c>
      <c r="B25" s="11">
        <v>5205.8147499999995</v>
      </c>
      <c r="C25" s="17">
        <f t="shared" si="0"/>
        <v>6.3299999999799184E-2</v>
      </c>
      <c r="D25" s="16">
        <f t="shared" si="1"/>
        <v>303.83999999903608</v>
      </c>
      <c r="E25" s="28">
        <v>3723.8764999999999</v>
      </c>
      <c r="F25" s="17">
        <f t="shared" si="2"/>
        <v>3.4099999999853026E-2</v>
      </c>
      <c r="G25" s="16">
        <f t="shared" si="3"/>
        <v>163.67999999929452</v>
      </c>
      <c r="H25" s="13">
        <f t="shared" si="4"/>
        <v>0.53870458135799693</v>
      </c>
      <c r="I25" s="19">
        <f t="shared" si="5"/>
        <v>0.88038176632165799</v>
      </c>
      <c r="J25" s="16">
        <f t="shared" si="6"/>
        <v>345.12300415820346</v>
      </c>
      <c r="K25" s="14">
        <v>6</v>
      </c>
      <c r="L25" s="21">
        <f t="shared" si="7"/>
        <v>33.248844331233471</v>
      </c>
      <c r="M25" s="14"/>
      <c r="N25" s="14"/>
    </row>
    <row r="26" spans="1:14" ht="18" customHeight="1" x14ac:dyDescent="0.2">
      <c r="A26" s="10" t="s">
        <v>34</v>
      </c>
      <c r="B26" s="11">
        <v>5205.9512500000001</v>
      </c>
      <c r="C26" s="17">
        <f t="shared" si="0"/>
        <v>0.13650000000052387</v>
      </c>
      <c r="D26" s="16">
        <f t="shared" si="1"/>
        <v>655.20000000251457</v>
      </c>
      <c r="E26" s="28">
        <v>3723.9524999999999</v>
      </c>
      <c r="F26" s="17">
        <f t="shared" si="2"/>
        <v>7.6000000000021828E-2</v>
      </c>
      <c r="G26" s="16">
        <f t="shared" si="3"/>
        <v>364.80000000010477</v>
      </c>
      <c r="H26" s="13">
        <f t="shared" si="4"/>
        <v>0.55677655677457982</v>
      </c>
      <c r="I26" s="19">
        <f t="shared" si="5"/>
        <v>0.87370401191747038</v>
      </c>
      <c r="J26" s="16">
        <f t="shared" si="6"/>
        <v>749.91071468766972</v>
      </c>
      <c r="K26" s="14">
        <v>6</v>
      </c>
      <c r="L26" s="21">
        <f t="shared" si="7"/>
        <v>72.245733592261061</v>
      </c>
      <c r="M26" s="14"/>
      <c r="N26" s="14"/>
    </row>
    <row r="27" spans="1:14" ht="18" customHeight="1" x14ac:dyDescent="0.2">
      <c r="A27" s="34" t="s">
        <v>35</v>
      </c>
      <c r="B27" s="11">
        <v>5206.1208999999999</v>
      </c>
      <c r="C27" s="17">
        <f t="shared" si="0"/>
        <v>0.16964999999981956</v>
      </c>
      <c r="D27" s="16">
        <f t="shared" si="1"/>
        <v>814.31999999913387</v>
      </c>
      <c r="E27" s="28">
        <v>3724.0505499999999</v>
      </c>
      <c r="F27" s="17">
        <f t="shared" si="2"/>
        <v>9.805000000005748E-2</v>
      </c>
      <c r="G27" s="16">
        <f t="shared" si="3"/>
        <v>470.6400000002759</v>
      </c>
      <c r="H27" s="13">
        <f t="shared" si="4"/>
        <v>0.57795461243832458</v>
      </c>
      <c r="I27" s="19">
        <f t="shared" si="5"/>
        <v>0.86579874546743441</v>
      </c>
      <c r="J27" s="16">
        <f t="shared" si="6"/>
        <v>940.54190337211935</v>
      </c>
      <c r="K27" s="14">
        <v>6</v>
      </c>
      <c r="L27" s="21">
        <f t="shared" si="7"/>
        <v>90.610973349915156</v>
      </c>
      <c r="M27" s="14"/>
      <c r="N27" s="14"/>
    </row>
    <row r="28" spans="1:14" ht="18" customHeight="1" x14ac:dyDescent="0.2">
      <c r="A28" s="10" t="s">
        <v>36</v>
      </c>
      <c r="B28" s="11">
        <v>5206.2999</v>
      </c>
      <c r="C28" s="17">
        <f t="shared" si="0"/>
        <v>0.17900000000008731</v>
      </c>
      <c r="D28" s="16">
        <f t="shared" si="1"/>
        <v>859.2000000004191</v>
      </c>
      <c r="E28" s="28">
        <v>3724.1529</v>
      </c>
      <c r="F28" s="17">
        <f t="shared" si="2"/>
        <v>0.10235000000011496</v>
      </c>
      <c r="G28" s="16">
        <f t="shared" si="3"/>
        <v>491.28000000055181</v>
      </c>
      <c r="H28" s="13">
        <f t="shared" si="4"/>
        <v>0.57178770949757007</v>
      </c>
      <c r="I28" s="19">
        <f t="shared" si="5"/>
        <v>0.86810880899437592</v>
      </c>
      <c r="J28" s="16">
        <f t="shared" si="6"/>
        <v>989.73768161127543</v>
      </c>
      <c r="K28" s="14">
        <v>6</v>
      </c>
      <c r="L28" s="21">
        <f t="shared" si="7"/>
        <v>95.350451022280865</v>
      </c>
      <c r="M28" s="14"/>
      <c r="N28" s="14"/>
    </row>
    <row r="29" spans="1:14" ht="18" customHeight="1" x14ac:dyDescent="0.2">
      <c r="A29" s="10" t="s">
        <v>37</v>
      </c>
      <c r="B29" s="11">
        <v>5206.4804000000004</v>
      </c>
      <c r="C29" s="17">
        <f t="shared" si="0"/>
        <v>0.1805000000003929</v>
      </c>
      <c r="D29" s="16">
        <f t="shared" si="1"/>
        <v>866.40000000188593</v>
      </c>
      <c r="E29" s="28">
        <v>3724.25425</v>
      </c>
      <c r="F29" s="17">
        <f t="shared" si="2"/>
        <v>0.10134999999991123</v>
      </c>
      <c r="G29" s="16">
        <f t="shared" si="3"/>
        <v>486.47999999957392</v>
      </c>
      <c r="H29" s="13">
        <f t="shared" si="4"/>
        <v>0.56149584487363224</v>
      </c>
      <c r="I29" s="19">
        <f t="shared" si="5"/>
        <v>0.87194941519639357</v>
      </c>
      <c r="J29" s="16">
        <f t="shared" si="6"/>
        <v>993.63562255127169</v>
      </c>
      <c r="K29" s="14">
        <v>6</v>
      </c>
      <c r="L29" s="21">
        <f t="shared" si="7"/>
        <v>95.725975197617714</v>
      </c>
      <c r="M29" s="14"/>
      <c r="N29" s="14"/>
    </row>
    <row r="30" spans="1:14" ht="18" customHeight="1" x14ac:dyDescent="0.2">
      <c r="A30" s="10" t="s">
        <v>38</v>
      </c>
      <c r="B30" s="11">
        <v>5206.6705000000002</v>
      </c>
      <c r="C30" s="17">
        <f t="shared" si="0"/>
        <v>0.19009999999980209</v>
      </c>
      <c r="D30" s="16">
        <f t="shared" si="1"/>
        <v>912.47999999905005</v>
      </c>
      <c r="E30" s="28">
        <v>3724.3620000000001</v>
      </c>
      <c r="F30" s="17">
        <f t="shared" si="2"/>
        <v>0.10775000000012369</v>
      </c>
      <c r="G30" s="16">
        <f t="shared" si="3"/>
        <v>517.20000000059372</v>
      </c>
      <c r="H30" s="13">
        <f t="shared" si="4"/>
        <v>0.56680694371507556</v>
      </c>
      <c r="I30" s="19">
        <f t="shared" si="5"/>
        <v>0.86996983547088291</v>
      </c>
      <c r="J30" s="16">
        <f t="shared" si="6"/>
        <v>1048.8639522830788</v>
      </c>
      <c r="K30" s="14">
        <v>6</v>
      </c>
      <c r="L30" s="21">
        <f t="shared" si="7"/>
        <v>101.0466235340153</v>
      </c>
      <c r="M30" s="14"/>
      <c r="N30" s="14"/>
    </row>
    <row r="31" spans="1:14" ht="18" customHeight="1" x14ac:dyDescent="0.2">
      <c r="A31" s="10" t="s">
        <v>39</v>
      </c>
      <c r="B31" s="11">
        <v>5206.8675000000003</v>
      </c>
      <c r="C31" s="17">
        <f t="shared" si="0"/>
        <v>0.19700000000011642</v>
      </c>
      <c r="D31" s="16">
        <f t="shared" si="1"/>
        <v>945.60000000055879</v>
      </c>
      <c r="E31" s="28">
        <v>3724.4746500000001</v>
      </c>
      <c r="F31" s="17">
        <f t="shared" si="2"/>
        <v>0.11265000000003056</v>
      </c>
      <c r="G31" s="16">
        <f t="shared" si="3"/>
        <v>540.72000000014668</v>
      </c>
      <c r="H31" s="13">
        <f t="shared" si="4"/>
        <v>0.57182741116732994</v>
      </c>
      <c r="I31" s="19">
        <f t="shared" si="5"/>
        <v>0.86809395750494756</v>
      </c>
      <c r="J31" s="16">
        <f t="shared" si="6"/>
        <v>1089.2830111597332</v>
      </c>
      <c r="K31" s="14">
        <v>6</v>
      </c>
      <c r="L31" s="21">
        <f t="shared" si="7"/>
        <v>104.94055984197814</v>
      </c>
      <c r="M31" s="14"/>
      <c r="N31" s="14"/>
    </row>
    <row r="32" spans="1:14" ht="18" customHeight="1" x14ac:dyDescent="0.2">
      <c r="A32" s="10" t="s">
        <v>40</v>
      </c>
      <c r="B32" s="11">
        <v>5207.0577999999996</v>
      </c>
      <c r="C32" s="17">
        <f t="shared" si="0"/>
        <v>0.19029999999929714</v>
      </c>
      <c r="D32" s="16">
        <f t="shared" si="1"/>
        <v>913.43999999662628</v>
      </c>
      <c r="E32" s="28">
        <v>3724.5849499999999</v>
      </c>
      <c r="F32" s="17">
        <f t="shared" si="2"/>
        <v>0.11029999999982465</v>
      </c>
      <c r="G32" s="16">
        <f t="shared" si="3"/>
        <v>529.43999999915832</v>
      </c>
      <c r="H32" s="13">
        <f t="shared" si="4"/>
        <v>0.57961114030600125</v>
      </c>
      <c r="I32" s="19">
        <f t="shared" si="5"/>
        <v>0.86517716495092445</v>
      </c>
      <c r="J32" s="16">
        <f t="shared" si="6"/>
        <v>1055.7837596747477</v>
      </c>
      <c r="K32" s="14">
        <v>6</v>
      </c>
      <c r="L32" s="21">
        <f t="shared" si="7"/>
        <v>101.71327164496607</v>
      </c>
      <c r="M32" s="14"/>
      <c r="N32" s="14"/>
    </row>
    <row r="33" spans="1:14" ht="18" customHeight="1" x14ac:dyDescent="0.2">
      <c r="A33" s="10" t="s">
        <v>41</v>
      </c>
      <c r="B33" s="11">
        <v>5207.2276000000002</v>
      </c>
      <c r="C33" s="17">
        <f t="shared" si="0"/>
        <v>0.16980000000057771</v>
      </c>
      <c r="D33" s="16">
        <f t="shared" si="1"/>
        <v>815.04000000277301</v>
      </c>
      <c r="E33" s="28">
        <v>3724.6768499999998</v>
      </c>
      <c r="F33" s="17">
        <f t="shared" si="2"/>
        <v>9.1899999999895954E-2</v>
      </c>
      <c r="G33" s="16">
        <f t="shared" si="3"/>
        <v>441.11999999950058</v>
      </c>
      <c r="H33" s="13">
        <f t="shared" si="4"/>
        <v>0.54122497055113827</v>
      </c>
      <c r="I33" s="19">
        <f t="shared" si="5"/>
        <v>0.87945459568008533</v>
      </c>
      <c r="J33" s="16">
        <f t="shared" si="6"/>
        <v>926.75620095259114</v>
      </c>
      <c r="K33" s="14">
        <v>6</v>
      </c>
      <c r="L33" s="21">
        <f t="shared" si="7"/>
        <v>89.282870997359467</v>
      </c>
      <c r="M33" s="14"/>
      <c r="N33" s="14"/>
    </row>
    <row r="34" spans="1:14" ht="18" customHeight="1" x14ac:dyDescent="0.2">
      <c r="A34" s="10" t="s">
        <v>42</v>
      </c>
      <c r="B34" s="11">
        <v>5207.3802999999998</v>
      </c>
      <c r="C34" s="17">
        <f t="shared" si="0"/>
        <v>0.15269999999964057</v>
      </c>
      <c r="D34" s="16">
        <f t="shared" si="1"/>
        <v>732.95999999827472</v>
      </c>
      <c r="E34" s="28">
        <v>3724.7637</v>
      </c>
      <c r="F34" s="17">
        <f t="shared" si="2"/>
        <v>8.6850000000140426E-2</v>
      </c>
      <c r="G34" s="16">
        <f t="shared" si="3"/>
        <v>416.88000000067404</v>
      </c>
      <c r="H34" s="13">
        <f t="shared" si="4"/>
        <v>0.56876227898064735</v>
      </c>
      <c r="I34" s="19">
        <f t="shared" si="5"/>
        <v>0.86923975543001786</v>
      </c>
      <c r="J34" s="16">
        <f t="shared" si="6"/>
        <v>843.21960128903129</v>
      </c>
      <c r="K34" s="14">
        <v>6</v>
      </c>
      <c r="L34" s="21">
        <f t="shared" si="7"/>
        <v>81.235029025918237</v>
      </c>
      <c r="M34" s="14"/>
      <c r="N34" s="14"/>
    </row>
    <row r="35" spans="1:14" ht="18" customHeight="1" x14ac:dyDescent="0.2">
      <c r="A35" s="10" t="s">
        <v>43</v>
      </c>
      <c r="B35" s="11">
        <v>5207.5060000000003</v>
      </c>
      <c r="C35" s="17">
        <f t="shared" si="0"/>
        <v>0.12570000000050641</v>
      </c>
      <c r="D35" s="16">
        <f t="shared" si="1"/>
        <v>603.36000000243075</v>
      </c>
      <c r="E35" s="28">
        <v>3724.8325</v>
      </c>
      <c r="F35" s="17">
        <f t="shared" si="2"/>
        <v>6.8800000000010186E-2</v>
      </c>
      <c r="G35" s="16">
        <f t="shared" si="3"/>
        <v>330.24000000004889</v>
      </c>
      <c r="H35" s="13">
        <f t="shared" si="4"/>
        <v>0.54733492442110587</v>
      </c>
      <c r="I35" s="19">
        <f t="shared" si="5"/>
        <v>0.87720124439598191</v>
      </c>
      <c r="J35" s="16">
        <f t="shared" si="6"/>
        <v>687.823921656528</v>
      </c>
      <c r="K35" s="14">
        <v>6</v>
      </c>
      <c r="L35" s="21">
        <f t="shared" si="7"/>
        <v>66.26434698039769</v>
      </c>
      <c r="M35" s="14"/>
      <c r="N35" s="14"/>
    </row>
    <row r="36" spans="1:14" ht="18" customHeight="1" x14ac:dyDescent="0.2">
      <c r="A36" s="10" t="s">
        <v>44</v>
      </c>
      <c r="B36" s="11">
        <v>5207.6205</v>
      </c>
      <c r="C36" s="17">
        <f t="shared" si="0"/>
        <v>0.11449999999967986</v>
      </c>
      <c r="D36" s="16">
        <f t="shared" si="1"/>
        <v>549.59999999846332</v>
      </c>
      <c r="E36" s="28">
        <v>3724.9074999999998</v>
      </c>
      <c r="F36" s="17">
        <f t="shared" si="2"/>
        <v>7.4999999999818101E-2</v>
      </c>
      <c r="G36" s="16">
        <f t="shared" si="3"/>
        <v>359.99999999912689</v>
      </c>
      <c r="H36" s="13">
        <f t="shared" si="4"/>
        <v>0.65502183406137815</v>
      </c>
      <c r="I36" s="19">
        <f t="shared" si="5"/>
        <v>0.83651886661350849</v>
      </c>
      <c r="J36" s="16">
        <f t="shared" si="6"/>
        <v>657.00849309402554</v>
      </c>
      <c r="K36" s="14">
        <v>6</v>
      </c>
      <c r="L36" s="21">
        <f t="shared" si="7"/>
        <v>63.295615905012085</v>
      </c>
      <c r="M36" s="14"/>
      <c r="N36" s="14"/>
    </row>
    <row r="37" spans="1:14" ht="18" customHeight="1" x14ac:dyDescent="0.2">
      <c r="A37" s="10" t="s">
        <v>45</v>
      </c>
      <c r="B37" s="11">
        <v>5207.7263000000003</v>
      </c>
      <c r="C37" s="17">
        <f t="shared" si="0"/>
        <v>0.10580000000027212</v>
      </c>
      <c r="D37" s="16">
        <f t="shared" si="1"/>
        <v>507.84000000130618</v>
      </c>
      <c r="E37" s="28">
        <v>3724.9817499999999</v>
      </c>
      <c r="F37" s="17">
        <f t="shared" si="2"/>
        <v>7.4250000000120053E-2</v>
      </c>
      <c r="G37" s="16">
        <f t="shared" si="3"/>
        <v>356.40000000057626</v>
      </c>
      <c r="H37" s="13">
        <f t="shared" si="4"/>
        <v>0.7017958412091595</v>
      </c>
      <c r="I37" s="19">
        <f t="shared" si="5"/>
        <v>0.81854073693979024</v>
      </c>
      <c r="J37" s="16">
        <f t="shared" si="6"/>
        <v>620.42116791880767</v>
      </c>
      <c r="K37" s="14">
        <v>6</v>
      </c>
      <c r="L37" s="21">
        <f t="shared" si="7"/>
        <v>59.770825425704018</v>
      </c>
      <c r="M37" s="14"/>
      <c r="N37" s="14"/>
    </row>
    <row r="38" spans="1:14" ht="18" customHeight="1" x14ac:dyDescent="0.2">
      <c r="A38" s="10" t="s">
        <v>46</v>
      </c>
      <c r="B38" s="11">
        <v>5207.8200999999999</v>
      </c>
      <c r="C38" s="17">
        <f t="shared" si="0"/>
        <v>9.3799999999646388E-2</v>
      </c>
      <c r="D38" s="16">
        <f t="shared" si="1"/>
        <v>450.23999999830266</v>
      </c>
      <c r="E38" s="28">
        <v>3725.0518999999999</v>
      </c>
      <c r="F38" s="17">
        <f t="shared" si="2"/>
        <v>7.0150000000012369E-2</v>
      </c>
      <c r="G38" s="16">
        <f t="shared" si="3"/>
        <v>336.72000000005937</v>
      </c>
      <c r="H38" s="13">
        <f t="shared" si="4"/>
        <v>0.74786780384090434</v>
      </c>
      <c r="I38" s="19">
        <f t="shared" si="5"/>
        <v>0.80081885500037442</v>
      </c>
      <c r="J38" s="16">
        <f t="shared" si="6"/>
        <v>562.22452454380857</v>
      </c>
      <c r="K38" s="14">
        <v>6</v>
      </c>
      <c r="L38" s="21">
        <f t="shared" si="7"/>
        <v>54.164212383796581</v>
      </c>
      <c r="M38" s="14"/>
      <c r="N38" s="14"/>
    </row>
    <row r="39" spans="1:14" ht="18" customHeight="1" x14ac:dyDescent="0.2">
      <c r="A39" s="10" t="s">
        <v>47</v>
      </c>
      <c r="B39" s="11">
        <v>5207.9057000000003</v>
      </c>
      <c r="C39" s="17">
        <f t="shared" si="0"/>
        <v>8.5600000000340515E-2</v>
      </c>
      <c r="D39" s="16">
        <f t="shared" si="1"/>
        <v>410.88000000163447</v>
      </c>
      <c r="E39" s="28">
        <v>3725.1226999999999</v>
      </c>
      <c r="F39" s="17">
        <f t="shared" si="2"/>
        <v>7.0799999999962893E-2</v>
      </c>
      <c r="G39" s="16">
        <f t="shared" si="3"/>
        <v>339.83999999982188</v>
      </c>
      <c r="H39" s="13">
        <f t="shared" si="4"/>
        <v>0.82710280373459411</v>
      </c>
      <c r="I39" s="19">
        <f t="shared" si="5"/>
        <v>0.77057725315609238</v>
      </c>
      <c r="J39" s="16">
        <f t="shared" si="6"/>
        <v>533.21065255790052</v>
      </c>
      <c r="K39" s="14">
        <v>6</v>
      </c>
      <c r="L39" s="21">
        <f t="shared" si="7"/>
        <v>51.369041672244741</v>
      </c>
      <c r="M39" s="14"/>
      <c r="N39" s="14"/>
    </row>
    <row r="40" spans="1:14" ht="18" customHeight="1" x14ac:dyDescent="0.2">
      <c r="A40" s="10" t="s">
        <v>48</v>
      </c>
      <c r="B40" s="11">
        <v>5207.9936500000003</v>
      </c>
      <c r="C40" s="17">
        <f t="shared" si="0"/>
        <v>8.7950000000091677E-2</v>
      </c>
      <c r="D40" s="16">
        <f t="shared" si="1"/>
        <v>422.16000000044005</v>
      </c>
      <c r="E40" s="28">
        <v>3725.1945999999998</v>
      </c>
      <c r="F40" s="17">
        <f t="shared" si="2"/>
        <v>7.1899999999914144E-2</v>
      </c>
      <c r="G40" s="16">
        <f t="shared" si="3"/>
        <v>345.11999999958789</v>
      </c>
      <c r="H40" s="13">
        <f t="shared" si="4"/>
        <v>0.81750994883273675</v>
      </c>
      <c r="I40" s="19">
        <f t="shared" si="5"/>
        <v>0.7742121710039952</v>
      </c>
      <c r="J40" s="16">
        <f t="shared" si="6"/>
        <v>545.2768837939924</v>
      </c>
      <c r="K40" s="14">
        <v>6</v>
      </c>
      <c r="L40" s="21">
        <f t="shared" si="7"/>
        <v>52.531491694989633</v>
      </c>
      <c r="M40" s="14"/>
      <c r="N40" s="14"/>
    </row>
    <row r="41" spans="1:14" ht="18" customHeight="1" x14ac:dyDescent="0.2">
      <c r="A41" s="10" t="s">
        <v>49</v>
      </c>
      <c r="B41" s="11">
        <v>5208.0846499999998</v>
      </c>
      <c r="C41" s="17">
        <f t="shared" si="0"/>
        <v>9.0999999999439751E-2</v>
      </c>
      <c r="D41" s="16">
        <f t="shared" si="1"/>
        <v>436.79999999731081</v>
      </c>
      <c r="E41" s="28">
        <v>3725.26775</v>
      </c>
      <c r="F41" s="17">
        <f t="shared" si="2"/>
        <v>7.3150000000168802E-2</v>
      </c>
      <c r="G41" s="16">
        <f t="shared" si="3"/>
        <v>351.12000000081025</v>
      </c>
      <c r="H41" s="13">
        <f t="shared" si="4"/>
        <v>0.80384615385295777</v>
      </c>
      <c r="I41" s="19">
        <f t="shared" si="5"/>
        <v>0.77940437294576836</v>
      </c>
      <c r="J41" s="16">
        <f t="shared" si="6"/>
        <v>560.42795647453181</v>
      </c>
      <c r="K41" s="14">
        <v>6</v>
      </c>
      <c r="L41" s="21">
        <f t="shared" si="7"/>
        <v>53.991132608336393</v>
      </c>
      <c r="M41" s="14"/>
      <c r="N41" s="14"/>
    </row>
    <row r="42" spans="1:14" ht="18" customHeight="1" x14ac:dyDescent="0.2">
      <c r="A42" s="22"/>
      <c r="B42" s="22"/>
      <c r="C42" s="13">
        <f>SUM(C18:C41)</f>
        <v>2.5928499999999985</v>
      </c>
      <c r="D42" s="16">
        <f>SUM(D18:D41)</f>
        <v>12445.679999999993</v>
      </c>
      <c r="E42" s="13"/>
      <c r="F42" s="13">
        <f>SUM(F18:F41)</f>
        <v>1.6058499999999185</v>
      </c>
      <c r="G42" s="16">
        <f>SUM(G18:G41)</f>
        <v>7708.0799999996088</v>
      </c>
      <c r="H42" s="13"/>
      <c r="I42" s="19"/>
      <c r="J42" s="16"/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A15:A16"/>
    <mergeCell ref="H15:H16"/>
    <mergeCell ref="I15:I16"/>
    <mergeCell ref="J15:J16"/>
    <mergeCell ref="K15:K16"/>
    <mergeCell ref="L15:L16"/>
    <mergeCell ref="B15:D15"/>
    <mergeCell ref="E15:G15"/>
    <mergeCell ref="M15:N15"/>
    <mergeCell ref="F10:K10"/>
    <mergeCell ref="F11:K11"/>
    <mergeCell ref="F12:K12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43" zoomScale="130" workbookViewId="0">
      <selection sqref="A1:N58"/>
    </sheetView>
  </sheetViews>
  <sheetFormatPr defaultColWidth="8" defaultRowHeight="12.75" customHeight="1" x14ac:dyDescent="0.2"/>
  <cols>
    <col min="1" max="1" width="7.5703125" style="1" customWidth="1"/>
    <col min="2" max="2" width="14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99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83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100</v>
      </c>
      <c r="C15" s="52"/>
      <c r="D15" s="52"/>
      <c r="E15" s="53" t="s">
        <v>101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1">
        <v>987.17295999999999</v>
      </c>
      <c r="C17" s="10"/>
      <c r="D17" s="10"/>
      <c r="E17" s="28">
        <v>292.81439999999998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1">
        <v>987.18539999999996</v>
      </c>
      <c r="C18" s="17">
        <f t="shared" ref="C18:C41" si="0">B18-B17</f>
        <v>1.2439999999969586E-2</v>
      </c>
      <c r="D18" s="16">
        <f t="shared" ref="D18:D41" si="1">C18*4800</f>
        <v>59.711999999854015</v>
      </c>
      <c r="E18" s="28">
        <v>292.81572</v>
      </c>
      <c r="F18" s="17">
        <f t="shared" ref="F18:F41" si="2">E18-E17</f>
        <v>1.3200000000210821E-3</v>
      </c>
      <c r="G18" s="16">
        <f t="shared" ref="G18:G41" si="3">F18*4800</f>
        <v>6.336000000101194</v>
      </c>
      <c r="H18" s="13">
        <f t="shared" ref="H18:H41" si="4">G18/D18</f>
        <v>0.10610932476079657</v>
      </c>
      <c r="I18" s="19">
        <f t="shared" ref="I18:I41" si="5">1/SQRT(1+H18*H18)</f>
        <v>0.99441750241181803</v>
      </c>
      <c r="J18" s="16">
        <f t="shared" ref="J18:J41" si="6">SQRT(D18*D18+G18*G18)</f>
        <v>60.047213423970376</v>
      </c>
      <c r="K18" s="14">
        <v>6</v>
      </c>
      <c r="L18" s="21">
        <f t="shared" ref="L18:L41" si="7">D18/I18/K18/1.73</f>
        <v>5.7848953202283599</v>
      </c>
      <c r="M18" s="14"/>
      <c r="N18" s="14"/>
    </row>
    <row r="19" spans="1:14" ht="18" customHeight="1" x14ac:dyDescent="0.2">
      <c r="A19" s="10" t="s">
        <v>27</v>
      </c>
      <c r="B19" s="11">
        <v>987.19752000000005</v>
      </c>
      <c r="C19" s="17">
        <f t="shared" si="0"/>
        <v>1.2120000000095388E-2</v>
      </c>
      <c r="D19" s="16">
        <f t="shared" si="1"/>
        <v>58.176000000457861</v>
      </c>
      <c r="E19" s="28">
        <v>292.81684000000001</v>
      </c>
      <c r="F19" s="17">
        <f t="shared" si="2"/>
        <v>1.1200000000144428E-3</v>
      </c>
      <c r="G19" s="16">
        <f t="shared" si="3"/>
        <v>5.3760000000693253</v>
      </c>
      <c r="H19" s="13">
        <f t="shared" si="4"/>
        <v>9.2409240924556768E-2</v>
      </c>
      <c r="I19" s="19">
        <f t="shared" si="5"/>
        <v>0.99575741888043778</v>
      </c>
      <c r="J19" s="16">
        <f t="shared" si="6"/>
        <v>58.423867999765463</v>
      </c>
      <c r="K19" s="14">
        <v>6</v>
      </c>
      <c r="L19" s="21">
        <f t="shared" si="7"/>
        <v>5.6285036608637249</v>
      </c>
      <c r="M19" s="14"/>
      <c r="N19" s="14"/>
    </row>
    <row r="20" spans="1:14" ht="18" customHeight="1" x14ac:dyDescent="0.2">
      <c r="A20" s="10" t="s">
        <v>28</v>
      </c>
      <c r="B20" s="11">
        <v>987.20979999999997</v>
      </c>
      <c r="C20" s="17">
        <f t="shared" si="0"/>
        <v>1.22799999999188E-2</v>
      </c>
      <c r="D20" s="16">
        <f t="shared" si="1"/>
        <v>58.943999999610242</v>
      </c>
      <c r="E20" s="28">
        <v>292.81796000000003</v>
      </c>
      <c r="F20" s="17">
        <f t="shared" si="2"/>
        <v>1.1200000000144428E-3</v>
      </c>
      <c r="G20" s="16">
        <f t="shared" si="3"/>
        <v>5.3760000000693253</v>
      </c>
      <c r="H20" s="13">
        <f t="shared" si="4"/>
        <v>9.1205211728163565E-2</v>
      </c>
      <c r="I20" s="19">
        <f t="shared" si="5"/>
        <v>0.99586657446109617</v>
      </c>
      <c r="J20" s="16">
        <f t="shared" si="6"/>
        <v>59.188651884924674</v>
      </c>
      <c r="K20" s="14">
        <v>6</v>
      </c>
      <c r="L20" s="21">
        <f t="shared" si="7"/>
        <v>5.7021822625168292</v>
      </c>
      <c r="M20" s="14"/>
      <c r="N20" s="14"/>
    </row>
    <row r="21" spans="1:14" ht="18" customHeight="1" x14ac:dyDescent="0.2">
      <c r="A21" s="10" t="s">
        <v>29</v>
      </c>
      <c r="B21" s="11">
        <v>987.22216000000003</v>
      </c>
      <c r="C21" s="17">
        <f t="shared" si="0"/>
        <v>1.236000000005788E-2</v>
      </c>
      <c r="D21" s="16">
        <f t="shared" si="1"/>
        <v>59.328000000277825</v>
      </c>
      <c r="E21" s="28">
        <v>292.81912</v>
      </c>
      <c r="F21" s="17">
        <f t="shared" si="2"/>
        <v>1.1599999999702959E-3</v>
      </c>
      <c r="G21" s="16">
        <f t="shared" si="3"/>
        <v>5.5679999998574203</v>
      </c>
      <c r="H21" s="13">
        <f t="shared" si="4"/>
        <v>9.3851132683241412E-2</v>
      </c>
      <c r="I21" s="19">
        <f t="shared" si="5"/>
        <v>0.99562486359191216</v>
      </c>
      <c r="J21" s="16">
        <f t="shared" si="6"/>
        <v>59.588708729350543</v>
      </c>
      <c r="K21" s="14">
        <v>6</v>
      </c>
      <c r="L21" s="21">
        <f t="shared" si="7"/>
        <v>5.7407233843304963</v>
      </c>
      <c r="M21" s="14"/>
      <c r="N21" s="14"/>
    </row>
    <row r="22" spans="1:14" ht="18" customHeight="1" x14ac:dyDescent="0.2">
      <c r="A22" s="10" t="s">
        <v>30</v>
      </c>
      <c r="B22" s="11">
        <v>987.23536000000001</v>
      </c>
      <c r="C22" s="17">
        <f t="shared" si="0"/>
        <v>1.3199999999983447E-2</v>
      </c>
      <c r="D22" s="16">
        <f t="shared" si="1"/>
        <v>63.359999999920547</v>
      </c>
      <c r="E22" s="28">
        <v>292.82044000000002</v>
      </c>
      <c r="F22" s="17">
        <f t="shared" si="2"/>
        <v>1.3200000000210821E-3</v>
      </c>
      <c r="G22" s="16">
        <f t="shared" si="3"/>
        <v>6.336000000101194</v>
      </c>
      <c r="H22" s="13">
        <f t="shared" si="4"/>
        <v>0.10000000000172253</v>
      </c>
      <c r="I22" s="19">
        <f t="shared" si="5"/>
        <v>0.99503719020981951</v>
      </c>
      <c r="J22" s="16">
        <f t="shared" si="6"/>
        <v>63.676011935352967</v>
      </c>
      <c r="K22" s="14">
        <v>6</v>
      </c>
      <c r="L22" s="21">
        <f t="shared" si="7"/>
        <v>6.1344905525388214</v>
      </c>
      <c r="M22" s="14"/>
      <c r="N22" s="14"/>
    </row>
    <row r="23" spans="1:14" ht="18" customHeight="1" x14ac:dyDescent="0.2">
      <c r="A23" s="10" t="s">
        <v>31</v>
      </c>
      <c r="B23" s="11">
        <v>987.24900000000002</v>
      </c>
      <c r="C23" s="17">
        <f t="shared" si="0"/>
        <v>1.3640000000009422E-2</v>
      </c>
      <c r="D23" s="16">
        <f t="shared" si="1"/>
        <v>65.472000000045227</v>
      </c>
      <c r="E23" s="28">
        <v>292.82184000000001</v>
      </c>
      <c r="F23" s="17">
        <f t="shared" si="2"/>
        <v>1.3999999999896318E-3</v>
      </c>
      <c r="G23" s="16">
        <f t="shared" si="3"/>
        <v>6.7199999999502324</v>
      </c>
      <c r="H23" s="13">
        <f t="shared" si="4"/>
        <v>0.10263929618685225</v>
      </c>
      <c r="I23" s="19">
        <f t="shared" si="5"/>
        <v>0.99477384385883272</v>
      </c>
      <c r="J23" s="16">
        <f t="shared" si="6"/>
        <v>65.815964507141061</v>
      </c>
      <c r="K23" s="14">
        <v>6</v>
      </c>
      <c r="L23" s="21">
        <f t="shared" si="7"/>
        <v>6.3406516866224543</v>
      </c>
      <c r="M23" s="14"/>
      <c r="N23" s="14"/>
    </row>
    <row r="24" spans="1:14" ht="18" customHeight="1" x14ac:dyDescent="0.2">
      <c r="A24" s="10" t="s">
        <v>32</v>
      </c>
      <c r="B24" s="11">
        <v>987.26288</v>
      </c>
      <c r="C24" s="17">
        <f t="shared" si="0"/>
        <v>1.3879999999971915E-2</v>
      </c>
      <c r="D24" s="16">
        <f t="shared" si="1"/>
        <v>66.623999999865191</v>
      </c>
      <c r="E24" s="28">
        <v>292.82296000000002</v>
      </c>
      <c r="F24" s="17">
        <f t="shared" si="2"/>
        <v>1.1200000000144428E-3</v>
      </c>
      <c r="G24" s="16">
        <f t="shared" si="3"/>
        <v>5.3760000000693253</v>
      </c>
      <c r="H24" s="13">
        <f t="shared" si="4"/>
        <v>8.0691642652500645E-2</v>
      </c>
      <c r="I24" s="19">
        <f t="shared" si="5"/>
        <v>0.9967602417391187</v>
      </c>
      <c r="J24" s="16">
        <f t="shared" si="6"/>
        <v>66.84054721486639</v>
      </c>
      <c r="K24" s="14">
        <v>6</v>
      </c>
      <c r="L24" s="21">
        <f t="shared" si="7"/>
        <v>6.4393590765767215</v>
      </c>
      <c r="M24" s="14"/>
      <c r="N24" s="14"/>
    </row>
    <row r="25" spans="1:14" ht="18" customHeight="1" x14ac:dyDescent="0.2">
      <c r="A25" s="10" t="s">
        <v>33</v>
      </c>
      <c r="B25" s="11">
        <v>987.27775599999995</v>
      </c>
      <c r="C25" s="17">
        <f t="shared" si="0"/>
        <v>1.4875999999958367E-2</v>
      </c>
      <c r="D25" s="16">
        <f t="shared" si="1"/>
        <v>71.404799999800161</v>
      </c>
      <c r="E25" s="28">
        <v>292.82440000000003</v>
      </c>
      <c r="F25" s="17">
        <f t="shared" si="2"/>
        <v>1.4400000000023283E-3</v>
      </c>
      <c r="G25" s="16">
        <f t="shared" si="3"/>
        <v>6.9120000000111759</v>
      </c>
      <c r="H25" s="13">
        <f t="shared" si="4"/>
        <v>9.6800215112016558E-2</v>
      </c>
      <c r="I25" s="19">
        <f t="shared" si="5"/>
        <v>0.99534752998081277</v>
      </c>
      <c r="J25" s="16">
        <f t="shared" si="6"/>
        <v>71.738561506428439</v>
      </c>
      <c r="K25" s="14">
        <v>6</v>
      </c>
      <c r="L25" s="21">
        <f t="shared" si="7"/>
        <v>6.9112294322185388</v>
      </c>
      <c r="M25" s="14"/>
      <c r="N25" s="14"/>
    </row>
    <row r="26" spans="1:14" ht="18" customHeight="1" x14ac:dyDescent="0.2">
      <c r="A26" s="10" t="s">
        <v>34</v>
      </c>
      <c r="B26" s="11">
        <v>987.29899999999998</v>
      </c>
      <c r="C26" s="17">
        <f t="shared" si="0"/>
        <v>2.1244000000024243E-2</v>
      </c>
      <c r="D26" s="16">
        <f t="shared" si="1"/>
        <v>101.97120000011637</v>
      </c>
      <c r="E26" s="28">
        <v>292.82996000000003</v>
      </c>
      <c r="F26" s="17">
        <f t="shared" si="2"/>
        <v>5.5600000000026739E-3</v>
      </c>
      <c r="G26" s="16">
        <f t="shared" si="3"/>
        <v>26.688000000012835</v>
      </c>
      <c r="H26" s="13">
        <f t="shared" si="4"/>
        <v>0.26172095650519339</v>
      </c>
      <c r="I26" s="19">
        <f t="shared" si="5"/>
        <v>0.967415790556856</v>
      </c>
      <c r="J26" s="16">
        <f t="shared" si="6"/>
        <v>105.40576347365651</v>
      </c>
      <c r="K26" s="14">
        <v>6</v>
      </c>
      <c r="L26" s="21">
        <f t="shared" si="7"/>
        <v>10.154697829832033</v>
      </c>
      <c r="M26" s="14"/>
      <c r="N26" s="14"/>
    </row>
    <row r="27" spans="1:14" ht="18" customHeight="1" x14ac:dyDescent="0.2">
      <c r="A27" s="34" t="s">
        <v>35</v>
      </c>
      <c r="B27" s="11">
        <v>987.32104000000004</v>
      </c>
      <c r="C27" s="17">
        <f t="shared" si="0"/>
        <v>2.20400000000609E-2</v>
      </c>
      <c r="D27" s="16">
        <f t="shared" si="1"/>
        <v>105.79200000029232</v>
      </c>
      <c r="E27" s="28">
        <v>292.83447999999999</v>
      </c>
      <c r="F27" s="17">
        <f t="shared" si="2"/>
        <v>4.5199999999567808E-3</v>
      </c>
      <c r="G27" s="16">
        <f t="shared" si="3"/>
        <v>21.695999999792548</v>
      </c>
      <c r="H27" s="13">
        <f t="shared" si="4"/>
        <v>0.20508166968894245</v>
      </c>
      <c r="I27" s="19">
        <f t="shared" si="5"/>
        <v>0.97961167319011977</v>
      </c>
      <c r="J27" s="16">
        <f t="shared" si="6"/>
        <v>107.99381315636951</v>
      </c>
      <c r="K27" s="14">
        <v>6</v>
      </c>
      <c r="L27" s="21">
        <f t="shared" si="7"/>
        <v>10.404028242424809</v>
      </c>
      <c r="M27" s="14"/>
      <c r="N27" s="14"/>
    </row>
    <row r="28" spans="1:14" ht="18" customHeight="1" x14ac:dyDescent="0.2">
      <c r="A28" s="10" t="s">
        <v>36</v>
      </c>
      <c r="B28" s="11">
        <v>987.34468000000004</v>
      </c>
      <c r="C28" s="17">
        <f t="shared" si="0"/>
        <v>2.3640000000000327E-2</v>
      </c>
      <c r="D28" s="16">
        <f t="shared" si="1"/>
        <v>113.47200000000157</v>
      </c>
      <c r="E28" s="28">
        <v>292.839</v>
      </c>
      <c r="F28" s="17">
        <f t="shared" si="2"/>
        <v>4.5200000000136242E-3</v>
      </c>
      <c r="G28" s="16">
        <f t="shared" si="3"/>
        <v>21.696000000065396</v>
      </c>
      <c r="H28" s="13">
        <f t="shared" si="4"/>
        <v>0.19120135363847554</v>
      </c>
      <c r="I28" s="19">
        <f t="shared" si="5"/>
        <v>0.98220740716596577</v>
      </c>
      <c r="J28" s="16">
        <f t="shared" si="6"/>
        <v>115.52753438035104</v>
      </c>
      <c r="K28" s="14">
        <v>6</v>
      </c>
      <c r="L28" s="21">
        <f t="shared" si="7"/>
        <v>11.129820267856555</v>
      </c>
      <c r="M28" s="14"/>
      <c r="N28" s="14"/>
    </row>
    <row r="29" spans="1:14" ht="18" customHeight="1" x14ac:dyDescent="0.2">
      <c r="A29" s="10" t="s">
        <v>37</v>
      </c>
      <c r="B29" s="11">
        <v>987.36919999999998</v>
      </c>
      <c r="C29" s="17">
        <f t="shared" si="0"/>
        <v>2.4519999999938591E-2</v>
      </c>
      <c r="D29" s="16">
        <f t="shared" si="1"/>
        <v>117.69599999970524</v>
      </c>
      <c r="E29" s="28">
        <v>292.84296000000001</v>
      </c>
      <c r="F29" s="17">
        <f t="shared" si="2"/>
        <v>3.9600000000064028E-3</v>
      </c>
      <c r="G29" s="16">
        <f t="shared" si="3"/>
        <v>19.008000000030734</v>
      </c>
      <c r="H29" s="13">
        <f t="shared" si="4"/>
        <v>0.16150081566135074</v>
      </c>
      <c r="I29" s="19">
        <f t="shared" si="5"/>
        <v>0.9872084335238358</v>
      </c>
      <c r="J29" s="16">
        <f t="shared" si="6"/>
        <v>119.22102364906864</v>
      </c>
      <c r="K29" s="14">
        <v>6</v>
      </c>
      <c r="L29" s="21">
        <f t="shared" si="7"/>
        <v>11.485647750391969</v>
      </c>
      <c r="M29" s="14"/>
      <c r="N29" s="14"/>
    </row>
    <row r="30" spans="1:14" ht="18" customHeight="1" x14ac:dyDescent="0.2">
      <c r="A30" s="10" t="s">
        <v>38</v>
      </c>
      <c r="B30" s="11">
        <v>987.39</v>
      </c>
      <c r="C30" s="17">
        <f t="shared" si="0"/>
        <v>2.0800000000008367E-2</v>
      </c>
      <c r="D30" s="16">
        <f t="shared" si="1"/>
        <v>99.840000000040163</v>
      </c>
      <c r="E30" s="28">
        <v>292.84408000000002</v>
      </c>
      <c r="F30" s="17">
        <f t="shared" si="2"/>
        <v>1.1200000000144428E-3</v>
      </c>
      <c r="G30" s="16">
        <f t="shared" si="3"/>
        <v>5.3760000000693253</v>
      </c>
      <c r="H30" s="13">
        <f t="shared" si="4"/>
        <v>5.3846153846826547E-2</v>
      </c>
      <c r="I30" s="19">
        <f t="shared" si="5"/>
        <v>0.99855344072347663</v>
      </c>
      <c r="J30" s="16">
        <f t="shared" si="6"/>
        <v>99.98463369942786</v>
      </c>
      <c r="K30" s="14">
        <v>6</v>
      </c>
      <c r="L30" s="21">
        <f t="shared" si="7"/>
        <v>9.6324309922377509</v>
      </c>
      <c r="M30" s="14"/>
      <c r="N30" s="14"/>
    </row>
    <row r="31" spans="1:14" ht="18" customHeight="1" x14ac:dyDescent="0.2">
      <c r="A31" s="10" t="s">
        <v>39</v>
      </c>
      <c r="B31" s="11">
        <v>987.41251999999997</v>
      </c>
      <c r="C31" s="17">
        <f t="shared" si="0"/>
        <v>2.2519999999985885E-2</v>
      </c>
      <c r="D31" s="16">
        <f t="shared" si="1"/>
        <v>108.09599999993225</v>
      </c>
      <c r="E31" s="28">
        <v>292.84859999999998</v>
      </c>
      <c r="F31" s="17">
        <f t="shared" si="2"/>
        <v>4.5199999999567808E-3</v>
      </c>
      <c r="G31" s="16">
        <f t="shared" si="3"/>
        <v>21.695999999792548</v>
      </c>
      <c r="H31" s="13">
        <f t="shared" si="4"/>
        <v>0.20071047957191893</v>
      </c>
      <c r="I31" s="19">
        <f t="shared" si="5"/>
        <v>0.98044648785858068</v>
      </c>
      <c r="J31" s="16">
        <f t="shared" si="6"/>
        <v>110.25181010748237</v>
      </c>
      <c r="K31" s="14">
        <v>6</v>
      </c>
      <c r="L31" s="21">
        <f t="shared" si="7"/>
        <v>10.62156166738751</v>
      </c>
      <c r="M31" s="14"/>
      <c r="N31" s="14"/>
    </row>
    <row r="32" spans="1:14" ht="18" customHeight="1" x14ac:dyDescent="0.2">
      <c r="A32" s="10" t="s">
        <v>40</v>
      </c>
      <c r="B32" s="11">
        <v>987.43444</v>
      </c>
      <c r="C32" s="17">
        <f t="shared" si="0"/>
        <v>2.192000000002281E-2</v>
      </c>
      <c r="D32" s="16">
        <f t="shared" si="1"/>
        <v>105.21600000010949</v>
      </c>
      <c r="E32" s="28">
        <v>292.85244</v>
      </c>
      <c r="F32" s="17">
        <f t="shared" si="2"/>
        <v>3.8400000000251566E-3</v>
      </c>
      <c r="G32" s="16">
        <f t="shared" si="3"/>
        <v>18.432000000120752</v>
      </c>
      <c r="H32" s="13">
        <f t="shared" si="4"/>
        <v>0.17518248175279016</v>
      </c>
      <c r="I32" s="19">
        <f t="shared" si="5"/>
        <v>0.98499993111964423</v>
      </c>
      <c r="J32" s="16">
        <f t="shared" si="6"/>
        <v>106.81828158151343</v>
      </c>
      <c r="K32" s="14">
        <v>6</v>
      </c>
      <c r="L32" s="21">
        <f t="shared" si="7"/>
        <v>10.290778572400139</v>
      </c>
      <c r="M32" s="14"/>
      <c r="N32" s="14"/>
    </row>
    <row r="33" spans="1:14" ht="18" customHeight="1" x14ac:dyDescent="0.2">
      <c r="A33" s="10" t="s">
        <v>41</v>
      </c>
      <c r="B33" s="11">
        <v>987.45655999999997</v>
      </c>
      <c r="C33" s="17">
        <f t="shared" si="0"/>
        <v>2.2119999999972606E-2</v>
      </c>
      <c r="D33" s="16">
        <f t="shared" si="1"/>
        <v>106.17599999986851</v>
      </c>
      <c r="E33" s="28">
        <v>292.85860000000002</v>
      </c>
      <c r="F33" s="17">
        <f t="shared" si="2"/>
        <v>6.1600000000225918E-3</v>
      </c>
      <c r="G33" s="16">
        <f t="shared" si="3"/>
        <v>29.568000000108441</v>
      </c>
      <c r="H33" s="13">
        <f t="shared" si="4"/>
        <v>0.27848101265959407</v>
      </c>
      <c r="I33" s="19">
        <f t="shared" si="5"/>
        <v>0.96334300214217394</v>
      </c>
      <c r="J33" s="16">
        <f t="shared" si="6"/>
        <v>110.21619481717963</v>
      </c>
      <c r="K33" s="14">
        <v>6</v>
      </c>
      <c r="L33" s="21">
        <f t="shared" si="7"/>
        <v>10.618130521886282</v>
      </c>
      <c r="M33" s="14"/>
      <c r="N33" s="14"/>
    </row>
    <row r="34" spans="1:14" ht="18" customHeight="1" x14ac:dyDescent="0.2">
      <c r="A34" s="10" t="s">
        <v>42</v>
      </c>
      <c r="B34" s="11">
        <v>987.47888</v>
      </c>
      <c r="C34" s="17">
        <f t="shared" si="0"/>
        <v>2.2320000000036089E-2</v>
      </c>
      <c r="D34" s="16">
        <f t="shared" si="1"/>
        <v>107.13600000017323</v>
      </c>
      <c r="E34" s="28">
        <v>292.85987999999998</v>
      </c>
      <c r="F34" s="17">
        <f t="shared" si="2"/>
        <v>1.2799999999515421E-3</v>
      </c>
      <c r="G34" s="16">
        <f t="shared" si="3"/>
        <v>6.1439999997674022</v>
      </c>
      <c r="H34" s="13">
        <f t="shared" si="4"/>
        <v>5.7347670248632278E-2</v>
      </c>
      <c r="I34" s="19">
        <f t="shared" si="5"/>
        <v>0.99835966724126035</v>
      </c>
      <c r="J34" s="16">
        <f t="shared" si="6"/>
        <v>107.31202743418028</v>
      </c>
      <c r="K34" s="14">
        <v>6</v>
      </c>
      <c r="L34" s="21">
        <f t="shared" si="7"/>
        <v>10.338345610229313</v>
      </c>
      <c r="M34" s="14"/>
      <c r="N34" s="14"/>
    </row>
    <row r="35" spans="1:14" ht="18" customHeight="1" x14ac:dyDescent="0.2">
      <c r="A35" s="10" t="s">
        <v>43</v>
      </c>
      <c r="B35" s="11">
        <v>987.49735999999996</v>
      </c>
      <c r="C35" s="17">
        <f t="shared" si="0"/>
        <v>1.8479999999954089E-2</v>
      </c>
      <c r="D35" s="16">
        <f t="shared" si="1"/>
        <v>88.703999999779626</v>
      </c>
      <c r="E35" s="28">
        <v>292.86171999999999</v>
      </c>
      <c r="F35" s="17">
        <f t="shared" si="2"/>
        <v>1.8400000000156069E-3</v>
      </c>
      <c r="G35" s="16">
        <f t="shared" si="3"/>
        <v>8.8320000000749133</v>
      </c>
      <c r="H35" s="13">
        <f t="shared" si="4"/>
        <v>9.9567099568191458E-2</v>
      </c>
      <c r="I35" s="19">
        <f t="shared" si="5"/>
        <v>0.99507974934283949</v>
      </c>
      <c r="J35" s="16">
        <f t="shared" si="6"/>
        <v>89.142603955472538</v>
      </c>
      <c r="K35" s="14">
        <v>6</v>
      </c>
      <c r="L35" s="21">
        <f t="shared" si="7"/>
        <v>8.5879194562112282</v>
      </c>
      <c r="M35" s="14"/>
      <c r="N35" s="14"/>
    </row>
    <row r="36" spans="1:14" ht="18" customHeight="1" x14ac:dyDescent="0.2">
      <c r="A36" s="10" t="s">
        <v>44</v>
      </c>
      <c r="B36" s="11">
        <v>987.51251999999999</v>
      </c>
      <c r="C36" s="17">
        <f t="shared" si="0"/>
        <v>1.5160000000037144E-2</v>
      </c>
      <c r="D36" s="16">
        <f t="shared" si="1"/>
        <v>72.76800000017829</v>
      </c>
      <c r="E36" s="28">
        <v>292.86308000000002</v>
      </c>
      <c r="F36" s="17">
        <f t="shared" si="2"/>
        <v>1.3600000000337786E-3</v>
      </c>
      <c r="G36" s="16">
        <f t="shared" si="3"/>
        <v>6.5280000001621374</v>
      </c>
      <c r="H36" s="13">
        <f t="shared" si="4"/>
        <v>8.970976253498987E-2</v>
      </c>
      <c r="I36" s="19">
        <f t="shared" si="5"/>
        <v>0.99600020541132106</v>
      </c>
      <c r="J36" s="16">
        <f t="shared" si="6"/>
        <v>73.060225896366234</v>
      </c>
      <c r="K36" s="14">
        <v>6</v>
      </c>
      <c r="L36" s="21">
        <f t="shared" si="7"/>
        <v>7.0385574081277689</v>
      </c>
      <c r="M36" s="14"/>
      <c r="N36" s="14"/>
    </row>
    <row r="37" spans="1:14" ht="18" customHeight="1" x14ac:dyDescent="0.2">
      <c r="A37" s="10" t="s">
        <v>45</v>
      </c>
      <c r="B37" s="11">
        <v>987.52688000000001</v>
      </c>
      <c r="C37" s="17">
        <f t="shared" si="0"/>
        <v>1.4360000000010587E-2</v>
      </c>
      <c r="D37" s="16">
        <f t="shared" si="1"/>
        <v>68.928000000050815</v>
      </c>
      <c r="E37" s="28">
        <v>292.86380000000003</v>
      </c>
      <c r="F37" s="17">
        <f t="shared" si="2"/>
        <v>7.2000000000116415E-4</v>
      </c>
      <c r="G37" s="16">
        <f t="shared" si="3"/>
        <v>3.4560000000055879</v>
      </c>
      <c r="H37" s="13">
        <f t="shared" si="4"/>
        <v>5.0139275766060816E-2</v>
      </c>
      <c r="I37" s="19">
        <f t="shared" si="5"/>
        <v>0.99874539153225572</v>
      </c>
      <c r="J37" s="16">
        <f t="shared" si="6"/>
        <v>69.014586284401091</v>
      </c>
      <c r="K37" s="14">
        <v>6</v>
      </c>
      <c r="L37" s="21">
        <f t="shared" si="7"/>
        <v>6.6488040736417231</v>
      </c>
      <c r="M37" s="14"/>
      <c r="N37" s="14"/>
    </row>
    <row r="38" spans="1:14" ht="18" customHeight="1" x14ac:dyDescent="0.2">
      <c r="A38" s="10" t="s">
        <v>46</v>
      </c>
      <c r="B38" s="11">
        <v>987.54115999999999</v>
      </c>
      <c r="C38" s="17">
        <f t="shared" si="0"/>
        <v>1.4279999999985193E-2</v>
      </c>
      <c r="D38" s="16">
        <f t="shared" si="1"/>
        <v>68.543999999928928</v>
      </c>
      <c r="E38" s="28">
        <v>292.86491999999998</v>
      </c>
      <c r="F38" s="17">
        <f t="shared" si="2"/>
        <v>1.1199999999575994E-3</v>
      </c>
      <c r="G38" s="16">
        <f t="shared" si="3"/>
        <v>5.3759999997964769</v>
      </c>
      <c r="H38" s="13">
        <f t="shared" si="4"/>
        <v>7.8431372546131695E-2</v>
      </c>
      <c r="I38" s="19">
        <f t="shared" si="5"/>
        <v>0.99693837781277583</v>
      </c>
      <c r="J38" s="16">
        <f t="shared" si="6"/>
        <v>68.754500303529724</v>
      </c>
      <c r="K38" s="14">
        <v>6</v>
      </c>
      <c r="L38" s="21">
        <f t="shared" si="7"/>
        <v>6.6237476207639432</v>
      </c>
      <c r="M38" s="14"/>
      <c r="N38" s="14"/>
    </row>
    <row r="39" spans="1:14" ht="18" customHeight="1" x14ac:dyDescent="0.2">
      <c r="A39" s="10" t="s">
        <v>47</v>
      </c>
      <c r="B39" s="11">
        <v>987.55380000000002</v>
      </c>
      <c r="C39" s="17">
        <f t="shared" si="0"/>
        <v>1.2640000000033069E-2</v>
      </c>
      <c r="D39" s="16">
        <f t="shared" si="1"/>
        <v>60.672000000158732</v>
      </c>
      <c r="E39" s="28">
        <v>292.86608000000001</v>
      </c>
      <c r="F39" s="17">
        <f t="shared" si="2"/>
        <v>1.1600000000271393E-3</v>
      </c>
      <c r="G39" s="16">
        <f t="shared" si="3"/>
        <v>5.5680000001302687</v>
      </c>
      <c r="H39" s="13">
        <f t="shared" si="4"/>
        <v>9.1772151900641183E-2</v>
      </c>
      <c r="I39" s="19">
        <f t="shared" si="5"/>
        <v>0.99581535033472757</v>
      </c>
      <c r="J39" s="16">
        <f t="shared" si="6"/>
        <v>60.926957974452591</v>
      </c>
      <c r="K39" s="14">
        <v>6</v>
      </c>
      <c r="L39" s="21">
        <f t="shared" si="7"/>
        <v>5.8696491304867617</v>
      </c>
      <c r="M39" s="14"/>
      <c r="N39" s="14"/>
    </row>
    <row r="40" spans="1:14" ht="18" customHeight="1" x14ac:dyDescent="0.2">
      <c r="A40" s="10" t="s">
        <v>48</v>
      </c>
      <c r="B40" s="11">
        <v>987.56615999999997</v>
      </c>
      <c r="C40" s="17">
        <f t="shared" si="0"/>
        <v>1.2359999999944193E-2</v>
      </c>
      <c r="D40" s="16">
        <f t="shared" si="1"/>
        <v>59.327999999732128</v>
      </c>
      <c r="E40" s="28">
        <v>292.86723999999998</v>
      </c>
      <c r="F40" s="17">
        <f t="shared" si="2"/>
        <v>1.1599999999702959E-3</v>
      </c>
      <c r="G40" s="16">
        <f t="shared" si="3"/>
        <v>5.5679999998574203</v>
      </c>
      <c r="H40" s="13">
        <f t="shared" si="4"/>
        <v>9.3851132684104652E-2</v>
      </c>
      <c r="I40" s="19">
        <f t="shared" si="5"/>
        <v>0.99562486359183222</v>
      </c>
      <c r="J40" s="16">
        <f t="shared" si="6"/>
        <v>59.588708728807234</v>
      </c>
      <c r="K40" s="14">
        <v>6</v>
      </c>
      <c r="L40" s="21">
        <f t="shared" si="7"/>
        <v>5.7407233842781542</v>
      </c>
      <c r="M40" s="14"/>
      <c r="N40" s="14"/>
    </row>
    <row r="41" spans="1:14" ht="18" customHeight="1" x14ac:dyDescent="0.2">
      <c r="A41" s="10" t="s">
        <v>49</v>
      </c>
      <c r="B41" s="11">
        <v>987.57907999999998</v>
      </c>
      <c r="C41" s="17">
        <f t="shared" si="0"/>
        <v>1.2920000000008258E-2</v>
      </c>
      <c r="D41" s="16">
        <f t="shared" si="1"/>
        <v>62.016000000039639</v>
      </c>
      <c r="E41" s="28">
        <v>292.86840000000001</v>
      </c>
      <c r="F41" s="17">
        <f t="shared" si="2"/>
        <v>1.1600000000271393E-3</v>
      </c>
      <c r="G41" s="16">
        <f t="shared" si="3"/>
        <v>5.5680000001302687</v>
      </c>
      <c r="H41" s="13">
        <f t="shared" si="4"/>
        <v>8.9783281735789311E-2</v>
      </c>
      <c r="I41" s="19">
        <f t="shared" si="5"/>
        <v>0.99599368623953632</v>
      </c>
      <c r="J41" s="16">
        <f t="shared" si="6"/>
        <v>62.265454949003363</v>
      </c>
      <c r="K41" s="14">
        <v>6</v>
      </c>
      <c r="L41" s="21">
        <f t="shared" si="7"/>
        <v>5.998598742678551</v>
      </c>
      <c r="M41" s="14"/>
      <c r="N41" s="14"/>
    </row>
    <row r="42" spans="1:14" ht="18" customHeight="1" x14ac:dyDescent="0.2">
      <c r="A42" s="22"/>
      <c r="B42" s="22"/>
      <c r="C42" s="13">
        <f>SUM(C18:C41)</f>
        <v>0.40611999999998716</v>
      </c>
      <c r="D42" s="16">
        <f>SUM(D18:D41)</f>
        <v>1949.3759999999384</v>
      </c>
      <c r="E42" s="13"/>
      <c r="F42" s="13">
        <f>SUM(F18:F41)</f>
        <v>5.4000000000030468E-2</v>
      </c>
      <c r="G42" s="16">
        <f>SUM(G18:G41)</f>
        <v>259.20000000014625</v>
      </c>
      <c r="H42" s="13"/>
      <c r="I42" s="19"/>
      <c r="J42" s="16"/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F10:K10"/>
    <mergeCell ref="F11:K11"/>
    <mergeCell ref="F12:K12"/>
    <mergeCell ref="K15:K16"/>
    <mergeCell ref="L15:L16"/>
    <mergeCell ref="A15:A16"/>
    <mergeCell ref="H15:H16"/>
    <mergeCell ref="I15:I16"/>
    <mergeCell ref="J15:J16"/>
    <mergeCell ref="M15:N15"/>
    <mergeCell ref="B15:D15"/>
    <mergeCell ref="E15:G15"/>
  </mergeCells>
  <printOptions gridLines="1" gridLinesSet="0"/>
  <pageMargins left="0.74791700000000005" right="0.74791700000000005" top="0.98402800000000012" bottom="0.98402800000000012" header="0.5" footer="0.5"/>
  <pageSetup paperSize="9" scale="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3" zoomScale="130" workbookViewId="0">
      <selection sqref="A1:N58"/>
    </sheetView>
  </sheetViews>
  <sheetFormatPr defaultColWidth="8" defaultRowHeight="12.75" customHeight="1" x14ac:dyDescent="0.2"/>
  <cols>
    <col min="1" max="1" width="7.5703125" style="1" customWidth="1"/>
    <col min="2" max="2" width="11.5703125" style="1" customWidth="1"/>
    <col min="3" max="3" width="9" style="1" customWidth="1"/>
    <col min="4" max="4" width="10.5703125" style="1" customWidth="1"/>
    <col min="5" max="5" width="10.14062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61"/>
      <c r="D2" s="61"/>
      <c r="E2" s="61"/>
      <c r="F2" s="61"/>
      <c r="G2" s="61"/>
      <c r="H2" s="61"/>
      <c r="I2" s="2"/>
      <c r="J2" s="1"/>
    </row>
    <row r="3" spans="1:14" ht="12.75" customHeight="1" x14ac:dyDescent="0.2">
      <c r="A3" s="2"/>
      <c r="B3" s="2"/>
      <c r="C3" s="61"/>
      <c r="D3" s="61"/>
      <c r="E3" s="61"/>
      <c r="F3" s="61"/>
      <c r="G3" s="61"/>
      <c r="H3" s="61"/>
      <c r="I3" s="2"/>
      <c r="J3" s="1"/>
    </row>
    <row r="4" spans="1:14" ht="12.75" customHeight="1" x14ac:dyDescent="0.2">
      <c r="A4" s="2"/>
      <c r="B4" s="2"/>
      <c r="C4" s="61"/>
      <c r="D4" s="61"/>
      <c r="E4" s="61"/>
      <c r="F4" s="61"/>
      <c r="G4" s="61"/>
      <c r="H4" s="61"/>
      <c r="I4" s="2"/>
      <c r="J4" s="1"/>
    </row>
    <row r="5" spans="1:14" ht="12.75" customHeight="1" x14ac:dyDescent="0.2">
      <c r="A5" s="2"/>
      <c r="B5" s="2" t="s">
        <v>0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86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2"/>
      <c r="B7" s="2" t="s">
        <v>102</v>
      </c>
      <c r="C7" s="2"/>
      <c r="D7" s="2"/>
      <c r="E7" s="2"/>
      <c r="F7" s="2"/>
      <c r="G7" s="2"/>
      <c r="H7" s="2"/>
      <c r="I7" s="2"/>
      <c r="J7" s="1"/>
    </row>
    <row r="8" spans="1:14" ht="12.75" customHeight="1" x14ac:dyDescent="0.2">
      <c r="A8" s="4"/>
      <c r="B8" s="2" t="s">
        <v>77</v>
      </c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4"/>
      <c r="G9" s="4"/>
      <c r="H9" s="2"/>
      <c r="I9" s="2"/>
      <c r="J9" s="1"/>
    </row>
    <row r="10" spans="1:14" ht="12.75" customHeight="1" x14ac:dyDescent="0.2">
      <c r="A10" s="4"/>
      <c r="B10" s="2"/>
      <c r="C10" s="4"/>
      <c r="D10" s="4"/>
      <c r="E10" s="4"/>
      <c r="F10" s="4"/>
      <c r="G10" s="2"/>
      <c r="H10" s="5" t="s">
        <v>4</v>
      </c>
      <c r="I10" s="3"/>
      <c r="J10" s="3"/>
      <c r="K10" s="3"/>
      <c r="L10" s="2"/>
    </row>
    <row r="11" spans="1:14" ht="12.75" customHeight="1" x14ac:dyDescent="0.2">
      <c r="A11" s="4"/>
      <c r="B11" s="2"/>
      <c r="C11" s="4"/>
      <c r="D11" s="4"/>
      <c r="E11" s="4"/>
      <c r="F11" s="4"/>
      <c r="G11" s="56" t="s">
        <v>5</v>
      </c>
      <c r="H11" s="56"/>
      <c r="I11" s="56"/>
      <c r="J11" s="56"/>
      <c r="K11" s="56"/>
      <c r="L11" s="56"/>
    </row>
    <row r="12" spans="1:14" ht="12.75" customHeight="1" x14ac:dyDescent="0.2">
      <c r="A12" s="4"/>
      <c r="B12" s="2"/>
      <c r="C12" s="4"/>
      <c r="D12" s="4"/>
      <c r="E12" s="4"/>
      <c r="F12" s="4"/>
      <c r="G12" s="56" t="s">
        <v>6</v>
      </c>
      <c r="H12" s="56"/>
      <c r="I12" s="56"/>
      <c r="J12" s="56"/>
      <c r="K12" s="56"/>
      <c r="L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56" t="s">
        <v>7</v>
      </c>
      <c r="H13" s="56"/>
      <c r="I13" s="56"/>
      <c r="J13" s="56"/>
      <c r="K13" s="56"/>
      <c r="L13" s="56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103</v>
      </c>
      <c r="C15" s="52"/>
      <c r="D15" s="52"/>
      <c r="E15" s="50" t="s">
        <v>104</v>
      </c>
      <c r="F15" s="50"/>
      <c r="G15" s="50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5">
        <v>21233.964919999999</v>
      </c>
      <c r="C17" s="10"/>
      <c r="D17" s="10"/>
      <c r="E17" s="10">
        <v>15377.41864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7">
        <v>21234.078119999998</v>
      </c>
      <c r="C18" s="17">
        <f t="shared" ref="C18:C41" si="0">B18-B17</f>
        <v>0.11319999999977881</v>
      </c>
      <c r="D18" s="16">
        <f t="shared" ref="D18:D41" si="1">C18*2400</f>
        <v>271.67999999946915</v>
      </c>
      <c r="E18" s="10">
        <v>15377.51816</v>
      </c>
      <c r="F18" s="17">
        <f t="shared" ref="F18:F41" si="2">E18-E17</f>
        <v>9.9519999999756692E-2</v>
      </c>
      <c r="G18" s="16">
        <f t="shared" ref="G18:G41" si="3">F18*2400</f>
        <v>238.84799999941606</v>
      </c>
      <c r="H18" s="13">
        <f t="shared" ref="H18:H42" si="4">G18/D18</f>
        <v>0.87915194346246595</v>
      </c>
      <c r="I18" s="19">
        <f t="shared" ref="I18:I42" si="5">1/SQRT(1+H18*H18)</f>
        <v>0.75102930434746806</v>
      </c>
      <c r="J18" s="16">
        <f t="shared" ref="J18:J42" si="6">SQRT(D18*D18+G18*G18)</f>
        <v>361.74354106664106</v>
      </c>
      <c r="K18" s="14">
        <v>6</v>
      </c>
      <c r="L18" s="21">
        <f t="shared" ref="L18:L41" si="7">D18/I18/K18/1.73</f>
        <v>34.850052125880637</v>
      </c>
      <c r="M18" s="14"/>
      <c r="N18" s="14"/>
    </row>
    <row r="19" spans="1:14" ht="18" customHeight="1" x14ac:dyDescent="0.2">
      <c r="A19" s="10" t="s">
        <v>27</v>
      </c>
      <c r="B19" s="17">
        <v>21234.185880000001</v>
      </c>
      <c r="C19" s="17">
        <f t="shared" si="0"/>
        <v>0.10776000000259955</v>
      </c>
      <c r="D19" s="16">
        <f t="shared" si="1"/>
        <v>258.62400000623893</v>
      </c>
      <c r="E19" s="10">
        <v>15377.613600000001</v>
      </c>
      <c r="F19" s="17">
        <f t="shared" si="2"/>
        <v>9.5440000000962755E-2</v>
      </c>
      <c r="G19" s="16">
        <f t="shared" si="3"/>
        <v>229.05600000231061</v>
      </c>
      <c r="H19" s="13">
        <f t="shared" si="4"/>
        <v>0.8856718633877172</v>
      </c>
      <c r="I19" s="19">
        <f t="shared" si="5"/>
        <v>0.74860394250059725</v>
      </c>
      <c r="J19" s="16">
        <f t="shared" si="6"/>
        <v>345.47507075950591</v>
      </c>
      <c r="K19" s="14">
        <v>6</v>
      </c>
      <c r="L19" s="21">
        <f t="shared" si="7"/>
        <v>33.282762115559336</v>
      </c>
      <c r="M19" s="14"/>
      <c r="N19" s="14"/>
    </row>
    <row r="20" spans="1:14" ht="18" customHeight="1" x14ac:dyDescent="0.2">
      <c r="A20" s="10" t="s">
        <v>28</v>
      </c>
      <c r="B20" s="17">
        <v>21234.295999999998</v>
      </c>
      <c r="C20" s="17">
        <f t="shared" si="0"/>
        <v>0.11011999999755062</v>
      </c>
      <c r="D20" s="16">
        <f t="shared" si="1"/>
        <v>264.28799999412149</v>
      </c>
      <c r="E20" s="10">
        <v>15377.710520000001</v>
      </c>
      <c r="F20" s="17">
        <f t="shared" si="2"/>
        <v>9.6919999999954598E-2</v>
      </c>
      <c r="G20" s="16">
        <f t="shared" si="3"/>
        <v>232.60799999989104</v>
      </c>
      <c r="H20" s="13">
        <f t="shared" si="4"/>
        <v>0.88013076645577892</v>
      </c>
      <c r="I20" s="19">
        <f t="shared" si="5"/>
        <v>0.75066483230661185</v>
      </c>
      <c r="J20" s="16">
        <f t="shared" si="6"/>
        <v>352.07190828698913</v>
      </c>
      <c r="K20" s="14">
        <v>6</v>
      </c>
      <c r="L20" s="21">
        <f t="shared" si="7"/>
        <v>33.918295596049042</v>
      </c>
      <c r="M20" s="14"/>
      <c r="N20" s="14"/>
    </row>
    <row r="21" spans="1:14" ht="18" customHeight="1" x14ac:dyDescent="0.2">
      <c r="A21" s="10" t="s">
        <v>29</v>
      </c>
      <c r="B21" s="17">
        <v>21234.407200000001</v>
      </c>
      <c r="C21" s="17">
        <f t="shared" si="0"/>
        <v>0.11120000000300934</v>
      </c>
      <c r="D21" s="16">
        <f t="shared" si="1"/>
        <v>266.88000000722241</v>
      </c>
      <c r="E21" s="10">
        <v>15377.80716</v>
      </c>
      <c r="F21" s="17">
        <f t="shared" si="2"/>
        <v>9.6639999999752035E-2</v>
      </c>
      <c r="G21" s="16">
        <f t="shared" si="3"/>
        <v>231.93599999940488</v>
      </c>
      <c r="H21" s="13">
        <f t="shared" si="4"/>
        <v>0.86906474817569002</v>
      </c>
      <c r="I21" s="19">
        <f t="shared" si="5"/>
        <v>0.75479253692806214</v>
      </c>
      <c r="J21" s="16">
        <f t="shared" si="6"/>
        <v>353.58060254994047</v>
      </c>
      <c r="K21" s="14">
        <v>6</v>
      </c>
      <c r="L21" s="21">
        <f t="shared" si="7"/>
        <v>34.063641864156118</v>
      </c>
      <c r="M21" s="14"/>
      <c r="N21" s="14"/>
    </row>
    <row r="22" spans="1:14" ht="18" customHeight="1" x14ac:dyDescent="0.2">
      <c r="A22" s="10" t="s">
        <v>30</v>
      </c>
      <c r="B22" s="17">
        <v>21234.518520000001</v>
      </c>
      <c r="C22" s="17">
        <f t="shared" si="0"/>
        <v>0.11131999999997788</v>
      </c>
      <c r="D22" s="16">
        <f t="shared" si="1"/>
        <v>267.16799999994691</v>
      </c>
      <c r="E22" s="10">
        <v>15377.90328</v>
      </c>
      <c r="F22" s="17">
        <f t="shared" si="2"/>
        <v>9.6120000000155414E-2</v>
      </c>
      <c r="G22" s="16">
        <f t="shared" si="3"/>
        <v>230.68800000037299</v>
      </c>
      <c r="H22" s="13">
        <f t="shared" si="4"/>
        <v>0.86345670140293307</v>
      </c>
      <c r="I22" s="19">
        <f t="shared" si="5"/>
        <v>0.75689027188114444</v>
      </c>
      <c r="J22" s="16">
        <f t="shared" si="6"/>
        <v>352.98115185961944</v>
      </c>
      <c r="K22" s="14">
        <v>6</v>
      </c>
      <c r="L22" s="21">
        <f t="shared" si="7"/>
        <v>34.00589131595563</v>
      </c>
      <c r="M22" s="14"/>
      <c r="N22" s="14"/>
    </row>
    <row r="23" spans="1:14" ht="18" customHeight="1" x14ac:dyDescent="0.2">
      <c r="A23" s="10" t="s">
        <v>31</v>
      </c>
      <c r="B23" s="17">
        <v>21234.637559999999</v>
      </c>
      <c r="C23" s="17">
        <f t="shared" si="0"/>
        <v>0.11903999999776715</v>
      </c>
      <c r="D23" s="16">
        <f t="shared" si="1"/>
        <v>285.69599999464117</v>
      </c>
      <c r="E23" s="10">
        <v>15378.000480000001</v>
      </c>
      <c r="F23" s="17">
        <f t="shared" si="2"/>
        <v>9.7200000000157161E-2</v>
      </c>
      <c r="G23" s="16">
        <f t="shared" si="3"/>
        <v>233.28000000037719</v>
      </c>
      <c r="H23" s="13">
        <f t="shared" si="4"/>
        <v>0.81653225808115215</v>
      </c>
      <c r="I23" s="19">
        <f t="shared" si="5"/>
        <v>0.77458313077281482</v>
      </c>
      <c r="J23" s="16">
        <f t="shared" si="6"/>
        <v>368.83839660902169</v>
      </c>
      <c r="K23" s="14">
        <v>6</v>
      </c>
      <c r="L23" s="21">
        <f t="shared" si="7"/>
        <v>35.533564220522322</v>
      </c>
      <c r="M23" s="14"/>
      <c r="N23" s="14"/>
    </row>
    <row r="24" spans="1:14" ht="18" customHeight="1" x14ac:dyDescent="0.2">
      <c r="A24" s="10" t="s">
        <v>32</v>
      </c>
      <c r="B24" s="17">
        <v>21234.806840000001</v>
      </c>
      <c r="C24" s="17">
        <f t="shared" si="0"/>
        <v>0.16928000000189058</v>
      </c>
      <c r="D24" s="16">
        <f t="shared" si="1"/>
        <v>406.2720000045374</v>
      </c>
      <c r="E24" s="10">
        <v>15378.13336</v>
      </c>
      <c r="F24" s="17">
        <f t="shared" si="2"/>
        <v>0.1328799999992043</v>
      </c>
      <c r="G24" s="16">
        <f t="shared" si="3"/>
        <v>318.91199999809032</v>
      </c>
      <c r="H24" s="13">
        <f t="shared" si="4"/>
        <v>0.78497164459900903</v>
      </c>
      <c r="I24" s="19">
        <f t="shared" si="5"/>
        <v>0.78660204484412966</v>
      </c>
      <c r="J24" s="16">
        <f t="shared" si="6"/>
        <v>516.48988540964558</v>
      </c>
      <c r="K24" s="14">
        <v>6</v>
      </c>
      <c r="L24" s="21">
        <f t="shared" si="7"/>
        <v>49.758177785129632</v>
      </c>
      <c r="M24" s="14"/>
      <c r="N24" s="14"/>
    </row>
    <row r="25" spans="1:14" ht="18" customHeight="1" x14ac:dyDescent="0.2">
      <c r="A25" s="10" t="s">
        <v>33</v>
      </c>
      <c r="B25" s="17">
        <v>21235.078000000001</v>
      </c>
      <c r="C25" s="17">
        <f t="shared" si="0"/>
        <v>0.27116000000023632</v>
      </c>
      <c r="D25" s="16">
        <f t="shared" si="1"/>
        <v>650.78400000056718</v>
      </c>
      <c r="E25" s="10">
        <v>15378.315039999999</v>
      </c>
      <c r="F25" s="17">
        <f t="shared" si="2"/>
        <v>0.18167999999968742</v>
      </c>
      <c r="G25" s="16">
        <f t="shared" si="3"/>
        <v>436.03199999924982</v>
      </c>
      <c r="H25" s="13">
        <f t="shared" si="4"/>
        <v>0.67001032600504895</v>
      </c>
      <c r="I25" s="19">
        <f t="shared" si="5"/>
        <v>0.83076601108466364</v>
      </c>
      <c r="J25" s="16">
        <f t="shared" si="6"/>
        <v>783.35414703701156</v>
      </c>
      <c r="K25" s="14">
        <v>6</v>
      </c>
      <c r="L25" s="21">
        <f t="shared" si="7"/>
        <v>75.467644223218841</v>
      </c>
      <c r="M25" s="14"/>
      <c r="N25" s="14"/>
    </row>
    <row r="26" spans="1:14" ht="18" customHeight="1" x14ac:dyDescent="0.2">
      <c r="A26" s="10" t="s">
        <v>34</v>
      </c>
      <c r="B26" s="17">
        <v>21235.43492</v>
      </c>
      <c r="C26" s="17">
        <f t="shared" si="0"/>
        <v>0.35691999999835389</v>
      </c>
      <c r="D26" s="16">
        <f t="shared" si="1"/>
        <v>856.60799999604933</v>
      </c>
      <c r="E26" s="10">
        <v>15378.5278</v>
      </c>
      <c r="F26" s="17">
        <f t="shared" si="2"/>
        <v>0.21276000000034401</v>
      </c>
      <c r="G26" s="16">
        <f t="shared" si="3"/>
        <v>510.62400000082562</v>
      </c>
      <c r="H26" s="13">
        <f t="shared" si="4"/>
        <v>0.59609996638273355</v>
      </c>
      <c r="I26" s="19">
        <f t="shared" si="5"/>
        <v>0.85896732957694599</v>
      </c>
      <c r="J26" s="16">
        <f t="shared" si="6"/>
        <v>997.25329532374815</v>
      </c>
      <c r="K26" s="14">
        <v>6</v>
      </c>
      <c r="L26" s="21">
        <f t="shared" si="7"/>
        <v>96.074498586102891</v>
      </c>
      <c r="M26" s="14"/>
      <c r="N26" s="14"/>
    </row>
    <row r="27" spans="1:14" ht="18" customHeight="1" x14ac:dyDescent="0.2">
      <c r="A27" s="34" t="s">
        <v>35</v>
      </c>
      <c r="B27" s="17">
        <v>21235.818439999999</v>
      </c>
      <c r="C27" s="17">
        <f t="shared" si="0"/>
        <v>0.38351999999940745</v>
      </c>
      <c r="D27" s="16">
        <f t="shared" si="1"/>
        <v>920.44799999857787</v>
      </c>
      <c r="E27" s="10">
        <v>15378.74396</v>
      </c>
      <c r="F27" s="17">
        <f t="shared" si="2"/>
        <v>0.21615999999994528</v>
      </c>
      <c r="G27" s="16">
        <f t="shared" si="3"/>
        <v>518.78399999986868</v>
      </c>
      <c r="H27" s="13">
        <f t="shared" si="4"/>
        <v>0.56362119315884252</v>
      </c>
      <c r="I27" s="19">
        <f t="shared" si="5"/>
        <v>0.87115786220089875</v>
      </c>
      <c r="J27" s="16">
        <f t="shared" si="6"/>
        <v>1056.5800297929379</v>
      </c>
      <c r="K27" s="14">
        <v>6</v>
      </c>
      <c r="L27" s="21">
        <f t="shared" si="7"/>
        <v>101.78998360240251</v>
      </c>
      <c r="M27" s="14"/>
      <c r="N27" s="14"/>
    </row>
    <row r="28" spans="1:14" ht="18" customHeight="1" x14ac:dyDescent="0.2">
      <c r="A28" s="10" t="s">
        <v>36</v>
      </c>
      <c r="B28" s="17">
        <v>21236.212520000001</v>
      </c>
      <c r="C28" s="17">
        <f t="shared" si="0"/>
        <v>0.39408000000184984</v>
      </c>
      <c r="D28" s="16">
        <f t="shared" si="1"/>
        <v>945.79200000443961</v>
      </c>
      <c r="E28" s="10">
        <v>15378.96392</v>
      </c>
      <c r="F28" s="17">
        <f t="shared" si="2"/>
        <v>0.21996000000035565</v>
      </c>
      <c r="G28" s="16">
        <f t="shared" si="3"/>
        <v>527.90400000085356</v>
      </c>
      <c r="H28" s="13">
        <f t="shared" si="4"/>
        <v>0.55816077953543219</v>
      </c>
      <c r="I28" s="19">
        <f t="shared" si="5"/>
        <v>0.87318980737129803</v>
      </c>
      <c r="J28" s="16">
        <f t="shared" si="6"/>
        <v>1083.1459460706571</v>
      </c>
      <c r="K28" s="14">
        <v>6</v>
      </c>
      <c r="L28" s="21">
        <f t="shared" si="7"/>
        <v>104.34932043069917</v>
      </c>
      <c r="M28" s="14"/>
      <c r="N28" s="14"/>
    </row>
    <row r="29" spans="1:14" ht="18" customHeight="1" x14ac:dyDescent="0.2">
      <c r="A29" s="10" t="s">
        <v>37</v>
      </c>
      <c r="B29" s="17">
        <v>21236.608919999999</v>
      </c>
      <c r="C29" s="17">
        <f t="shared" si="0"/>
        <v>0.39639999999781139</v>
      </c>
      <c r="D29" s="16">
        <f t="shared" si="1"/>
        <v>951.35999999474734</v>
      </c>
      <c r="E29" s="10">
        <v>15379.184960000001</v>
      </c>
      <c r="F29" s="17">
        <f t="shared" si="2"/>
        <v>0.2210400000003574</v>
      </c>
      <c r="G29" s="16">
        <f t="shared" si="3"/>
        <v>530.49600000085775</v>
      </c>
      <c r="H29" s="13">
        <f t="shared" si="4"/>
        <v>0.5576185671079158</v>
      </c>
      <c r="I29" s="19">
        <f t="shared" si="5"/>
        <v>0.87339126978980808</v>
      </c>
      <c r="J29" s="16">
        <f t="shared" si="6"/>
        <v>1089.2712497844216</v>
      </c>
      <c r="K29" s="14">
        <v>6</v>
      </c>
      <c r="L29" s="21">
        <f t="shared" si="7"/>
        <v>104.93942676150499</v>
      </c>
      <c r="M29" s="14"/>
      <c r="N29" s="14"/>
    </row>
    <row r="30" spans="1:14" ht="18" customHeight="1" x14ac:dyDescent="0.2">
      <c r="A30" s="10" t="s">
        <v>38</v>
      </c>
      <c r="B30" s="17">
        <v>21236.964400000001</v>
      </c>
      <c r="C30" s="17">
        <f t="shared" si="0"/>
        <v>0.35548000000198954</v>
      </c>
      <c r="D30" s="16">
        <f t="shared" si="1"/>
        <v>853.15200000477489</v>
      </c>
      <c r="E30" s="10">
        <v>15379.3824</v>
      </c>
      <c r="F30" s="17">
        <f t="shared" si="2"/>
        <v>0.19743999999991502</v>
      </c>
      <c r="G30" s="16">
        <f t="shared" si="3"/>
        <v>473.85599999979604</v>
      </c>
      <c r="H30" s="13">
        <f t="shared" si="4"/>
        <v>0.55541802632724768</v>
      </c>
      <c r="I30" s="19">
        <f t="shared" si="5"/>
        <v>0.87420831198942428</v>
      </c>
      <c r="J30" s="16">
        <f t="shared" si="6"/>
        <v>975.91385062819666</v>
      </c>
      <c r="K30" s="14">
        <v>6</v>
      </c>
      <c r="L30" s="21">
        <f t="shared" si="7"/>
        <v>94.018675397706787</v>
      </c>
      <c r="M30" s="14"/>
      <c r="N30" s="14"/>
    </row>
    <row r="31" spans="1:14" ht="18" customHeight="1" x14ac:dyDescent="0.2">
      <c r="A31" s="10" t="s">
        <v>39</v>
      </c>
      <c r="B31" s="17">
        <v>21237.344440000001</v>
      </c>
      <c r="C31" s="17">
        <f t="shared" si="0"/>
        <v>0.38004000000000815</v>
      </c>
      <c r="D31" s="16">
        <f t="shared" si="1"/>
        <v>912.09600000001956</v>
      </c>
      <c r="E31" s="10">
        <v>15379.600839999999</v>
      </c>
      <c r="F31" s="17">
        <f t="shared" si="2"/>
        <v>0.21843999999873631</v>
      </c>
      <c r="G31" s="16">
        <f t="shared" si="3"/>
        <v>524.25599999696715</v>
      </c>
      <c r="H31" s="13">
        <f t="shared" si="4"/>
        <v>0.57478160193330075</v>
      </c>
      <c r="I31" s="19">
        <f t="shared" si="5"/>
        <v>0.8669881141335708</v>
      </c>
      <c r="J31" s="16">
        <f t="shared" si="6"/>
        <v>1052.0282632842407</v>
      </c>
      <c r="K31" s="14">
        <v>6</v>
      </c>
      <c r="L31" s="21">
        <f t="shared" si="7"/>
        <v>101.35147045127559</v>
      </c>
      <c r="M31" s="14"/>
      <c r="N31" s="14"/>
    </row>
    <row r="32" spans="1:14" ht="18" customHeight="1" x14ac:dyDescent="0.2">
      <c r="A32" s="10" t="s">
        <v>40</v>
      </c>
      <c r="B32" s="17">
        <v>21237.716039999999</v>
      </c>
      <c r="C32" s="17">
        <f t="shared" si="0"/>
        <v>0.37159999999857973</v>
      </c>
      <c r="D32" s="16">
        <f t="shared" si="1"/>
        <v>891.83999999659136</v>
      </c>
      <c r="E32" s="10">
        <v>15379.8254</v>
      </c>
      <c r="F32" s="17">
        <f t="shared" si="2"/>
        <v>0.2245600000005652</v>
      </c>
      <c r="G32" s="16">
        <f t="shared" si="3"/>
        <v>538.94400000135647</v>
      </c>
      <c r="H32" s="13">
        <f t="shared" si="4"/>
        <v>0.60430570506303405</v>
      </c>
      <c r="I32" s="19">
        <f t="shared" si="5"/>
        <v>0.85586286820937663</v>
      </c>
      <c r="J32" s="16">
        <f t="shared" si="6"/>
        <v>1042.0360937757303</v>
      </c>
      <c r="K32" s="14">
        <v>6</v>
      </c>
      <c r="L32" s="21">
        <f t="shared" si="7"/>
        <v>100.38883369708384</v>
      </c>
      <c r="M32" s="14"/>
      <c r="N32" s="14"/>
    </row>
    <row r="33" spans="1:14" ht="18" customHeight="1" x14ac:dyDescent="0.2">
      <c r="A33" s="10" t="s">
        <v>41</v>
      </c>
      <c r="B33" s="17">
        <v>21238.0874</v>
      </c>
      <c r="C33" s="17">
        <f t="shared" si="0"/>
        <v>0.37136000000100466</v>
      </c>
      <c r="D33" s="16">
        <f t="shared" si="1"/>
        <v>891.26400000241119</v>
      </c>
      <c r="E33" s="10">
        <v>15380.049559999999</v>
      </c>
      <c r="F33" s="17">
        <f t="shared" si="2"/>
        <v>0.22415999999975611</v>
      </c>
      <c r="G33" s="16">
        <f t="shared" si="3"/>
        <v>537.98399999941466</v>
      </c>
      <c r="H33" s="13">
        <f t="shared" si="4"/>
        <v>0.60361912968319065</v>
      </c>
      <c r="I33" s="19">
        <f t="shared" si="5"/>
        <v>0.85612294920626242</v>
      </c>
      <c r="J33" s="16">
        <f t="shared" si="6"/>
        <v>1041.0467338000096</v>
      </c>
      <c r="K33" s="14">
        <v>6</v>
      </c>
      <c r="L33" s="21">
        <f t="shared" si="7"/>
        <v>100.29351963391231</v>
      </c>
      <c r="M33" s="14"/>
      <c r="N33" s="14"/>
    </row>
    <row r="34" spans="1:14" ht="18" customHeight="1" x14ac:dyDescent="0.2">
      <c r="A34" s="10" t="s">
        <v>42</v>
      </c>
      <c r="B34" s="17">
        <v>21238.42136</v>
      </c>
      <c r="C34" s="17">
        <f t="shared" si="0"/>
        <v>0.33395999999993364</v>
      </c>
      <c r="D34" s="16">
        <f t="shared" si="1"/>
        <v>801.50399999984074</v>
      </c>
      <c r="E34" s="10">
        <v>15380.245279999999</v>
      </c>
      <c r="F34" s="17">
        <f t="shared" si="2"/>
        <v>0.19571999999971013</v>
      </c>
      <c r="G34" s="16">
        <f t="shared" si="3"/>
        <v>469.7279999993043</v>
      </c>
      <c r="H34" s="13">
        <f t="shared" si="4"/>
        <v>0.58605821056338792</v>
      </c>
      <c r="I34" s="19">
        <f t="shared" si="5"/>
        <v>0.86275393096934028</v>
      </c>
      <c r="J34" s="16">
        <f t="shared" si="6"/>
        <v>929.00648867437474</v>
      </c>
      <c r="K34" s="14">
        <v>6</v>
      </c>
      <c r="L34" s="21">
        <f t="shared" si="7"/>
        <v>89.49966172200142</v>
      </c>
      <c r="M34" s="14"/>
      <c r="N34" s="14"/>
    </row>
    <row r="35" spans="1:14" ht="18" customHeight="1" x14ac:dyDescent="0.2">
      <c r="A35" s="10" t="s">
        <v>43</v>
      </c>
      <c r="B35" s="17">
        <v>21238.684440000001</v>
      </c>
      <c r="C35" s="17">
        <f t="shared" si="0"/>
        <v>0.26308000000062748</v>
      </c>
      <c r="D35" s="16">
        <f t="shared" si="1"/>
        <v>631.39200000150595</v>
      </c>
      <c r="E35" s="10">
        <v>15380.397199999999</v>
      </c>
      <c r="F35" s="17">
        <f t="shared" si="2"/>
        <v>0.15192000000024564</v>
      </c>
      <c r="G35" s="16">
        <f t="shared" si="3"/>
        <v>364.60800000058953</v>
      </c>
      <c r="H35" s="13">
        <f t="shared" si="4"/>
        <v>0.5774669302108989</v>
      </c>
      <c r="I35" s="19">
        <f t="shared" si="5"/>
        <v>0.86598165479687439</v>
      </c>
      <c r="J35" s="16">
        <f t="shared" si="6"/>
        <v>729.10551453841822</v>
      </c>
      <c r="K35" s="14">
        <v>6</v>
      </c>
      <c r="L35" s="21">
        <f t="shared" si="7"/>
        <v>70.241379049943959</v>
      </c>
      <c r="M35" s="14"/>
      <c r="N35" s="14"/>
    </row>
    <row r="36" spans="1:14" ht="18" customHeight="1" x14ac:dyDescent="0.2">
      <c r="A36" s="10" t="s">
        <v>44</v>
      </c>
      <c r="B36" s="17">
        <v>21238.886839999999</v>
      </c>
      <c r="C36" s="17">
        <f t="shared" si="0"/>
        <v>0.20239999999830616</v>
      </c>
      <c r="D36" s="16">
        <f t="shared" si="1"/>
        <v>485.75999999593478</v>
      </c>
      <c r="E36" s="10">
        <v>15380.519399999999</v>
      </c>
      <c r="F36" s="17">
        <f t="shared" si="2"/>
        <v>0.12219999999979336</v>
      </c>
      <c r="G36" s="16">
        <f t="shared" si="3"/>
        <v>293.27999999950407</v>
      </c>
      <c r="H36" s="13">
        <f t="shared" si="4"/>
        <v>0.60375494071549418</v>
      </c>
      <c r="I36" s="19">
        <f t="shared" si="5"/>
        <v>0.85607150740449378</v>
      </c>
      <c r="J36" s="16">
        <f t="shared" si="6"/>
        <v>567.4292343506454</v>
      </c>
      <c r="K36" s="14">
        <v>6</v>
      </c>
      <c r="L36" s="21">
        <f t="shared" si="7"/>
        <v>54.665629513549653</v>
      </c>
      <c r="M36" s="14"/>
      <c r="N36" s="14"/>
    </row>
    <row r="37" spans="1:14" ht="18" customHeight="1" x14ac:dyDescent="0.2">
      <c r="A37" s="10" t="s">
        <v>45</v>
      </c>
      <c r="B37" s="17">
        <v>21239.05284</v>
      </c>
      <c r="C37" s="17">
        <f t="shared" si="0"/>
        <v>0.16600000000107684</v>
      </c>
      <c r="D37" s="16">
        <f t="shared" si="1"/>
        <v>398.40000000258442</v>
      </c>
      <c r="E37" s="10">
        <v>15380.6248</v>
      </c>
      <c r="F37" s="17">
        <f t="shared" si="2"/>
        <v>0.10540000000037253</v>
      </c>
      <c r="G37" s="16">
        <f t="shared" si="3"/>
        <v>252.96000000089407</v>
      </c>
      <c r="H37" s="13">
        <f t="shared" si="4"/>
        <v>0.63493975903426991</v>
      </c>
      <c r="I37" s="19">
        <f t="shared" si="5"/>
        <v>0.84420550962101926</v>
      </c>
      <c r="J37" s="16">
        <f t="shared" si="6"/>
        <v>471.92300389206667</v>
      </c>
      <c r="K37" s="14">
        <v>6</v>
      </c>
      <c r="L37" s="21">
        <f t="shared" si="7"/>
        <v>45.464643920237634</v>
      </c>
      <c r="M37" s="14"/>
      <c r="N37" s="14"/>
    </row>
    <row r="38" spans="1:14" ht="18" customHeight="1" x14ac:dyDescent="0.2">
      <c r="A38" s="10" t="s">
        <v>46</v>
      </c>
      <c r="B38" s="17">
        <v>21239.19904</v>
      </c>
      <c r="C38" s="17">
        <f t="shared" si="0"/>
        <v>0.14619999999922584</v>
      </c>
      <c r="D38" s="16">
        <f t="shared" si="1"/>
        <v>350.87999999814201</v>
      </c>
      <c r="E38" s="10">
        <v>15380.721439999999</v>
      </c>
      <c r="F38" s="17">
        <f t="shared" si="2"/>
        <v>9.6639999999752035E-2</v>
      </c>
      <c r="G38" s="16">
        <f t="shared" si="3"/>
        <v>231.93599999940488</v>
      </c>
      <c r="H38" s="13">
        <f t="shared" si="4"/>
        <v>0.66101231190330889</v>
      </c>
      <c r="I38" s="19">
        <f t="shared" si="5"/>
        <v>0.83422095420939235</v>
      </c>
      <c r="J38" s="16">
        <f t="shared" si="6"/>
        <v>420.60799147712362</v>
      </c>
      <c r="K38" s="14">
        <v>6</v>
      </c>
      <c r="L38" s="21">
        <f t="shared" si="7"/>
        <v>40.521001105695916</v>
      </c>
      <c r="M38" s="14"/>
      <c r="N38" s="14"/>
    </row>
    <row r="39" spans="1:14" ht="18" customHeight="1" x14ac:dyDescent="0.2">
      <c r="A39" s="10" t="s">
        <v>47</v>
      </c>
      <c r="B39" s="17">
        <v>21239.330119999999</v>
      </c>
      <c r="C39" s="17">
        <f t="shared" si="0"/>
        <v>0.13107999999920139</v>
      </c>
      <c r="D39" s="16">
        <f t="shared" si="1"/>
        <v>314.59199999808334</v>
      </c>
      <c r="E39" s="10">
        <v>15380.815399999999</v>
      </c>
      <c r="F39" s="17">
        <f t="shared" si="2"/>
        <v>9.3960000000151922E-2</v>
      </c>
      <c r="G39" s="16">
        <f t="shared" si="3"/>
        <v>225.50400000036461</v>
      </c>
      <c r="H39" s="13">
        <f t="shared" si="4"/>
        <v>0.71681415929756165</v>
      </c>
      <c r="I39" s="19">
        <f t="shared" si="5"/>
        <v>0.81276036458459777</v>
      </c>
      <c r="J39" s="16">
        <f t="shared" si="6"/>
        <v>387.06611900159709</v>
      </c>
      <c r="K39" s="14">
        <v>6</v>
      </c>
      <c r="L39" s="21">
        <f t="shared" si="7"/>
        <v>37.289606840230938</v>
      </c>
      <c r="M39" s="14"/>
      <c r="N39" s="14"/>
    </row>
    <row r="40" spans="1:14" ht="18" customHeight="1" x14ac:dyDescent="0.2">
      <c r="A40" s="10" t="s">
        <v>48</v>
      </c>
      <c r="B40" s="17">
        <v>21239.453280000002</v>
      </c>
      <c r="C40" s="17">
        <f t="shared" si="0"/>
        <v>0.12316000000282656</v>
      </c>
      <c r="D40" s="16">
        <f t="shared" si="1"/>
        <v>295.58400000678375</v>
      </c>
      <c r="E40" s="10">
        <v>15380.90928</v>
      </c>
      <c r="F40" s="17">
        <f t="shared" si="2"/>
        <v>9.3880000000353903E-2</v>
      </c>
      <c r="G40" s="16">
        <f t="shared" si="3"/>
        <v>225.31200000084937</v>
      </c>
      <c r="H40" s="13">
        <f t="shared" si="4"/>
        <v>0.76226047416530796</v>
      </c>
      <c r="I40" s="19">
        <f t="shared" si="5"/>
        <v>0.79529532520776736</v>
      </c>
      <c r="J40" s="16">
        <f t="shared" si="6"/>
        <v>371.66570786715459</v>
      </c>
      <c r="K40" s="14">
        <v>6</v>
      </c>
      <c r="L40" s="21">
        <f t="shared" si="7"/>
        <v>35.805944881228768</v>
      </c>
      <c r="M40" s="14"/>
      <c r="N40" s="14"/>
    </row>
    <row r="41" spans="1:14" ht="18" customHeight="1" x14ac:dyDescent="0.2">
      <c r="A41" s="10" t="s">
        <v>49</v>
      </c>
      <c r="B41" s="10">
        <v>21239.56724</v>
      </c>
      <c r="C41" s="17">
        <f t="shared" si="0"/>
        <v>0.11395999999876949</v>
      </c>
      <c r="D41" s="16">
        <f t="shared" si="1"/>
        <v>273.50399999704678</v>
      </c>
      <c r="E41" s="10">
        <v>15381.001759999999</v>
      </c>
      <c r="F41" s="17">
        <f t="shared" si="2"/>
        <v>9.2479999999341089E-2</v>
      </c>
      <c r="G41" s="16">
        <f t="shared" si="3"/>
        <v>221.95199999841861</v>
      </c>
      <c r="H41" s="13">
        <f t="shared" si="4"/>
        <v>0.81151281151579202</v>
      </c>
      <c r="I41" s="19">
        <f t="shared" si="5"/>
        <v>0.77648901696102302</v>
      </c>
      <c r="J41" s="16">
        <f t="shared" si="6"/>
        <v>352.23164014279376</v>
      </c>
      <c r="K41" s="14">
        <v>6</v>
      </c>
      <c r="L41" s="21">
        <f t="shared" si="7"/>
        <v>33.933684021463762</v>
      </c>
      <c r="M41" s="14"/>
      <c r="N41" s="14"/>
    </row>
    <row r="42" spans="1:14" ht="18" customHeight="1" x14ac:dyDescent="0.2">
      <c r="A42" s="22"/>
      <c r="B42" s="22"/>
      <c r="C42" s="13"/>
      <c r="D42" s="16">
        <f>SUM(D18:D41)</f>
        <v>13445.568000004278</v>
      </c>
      <c r="E42" s="13"/>
      <c r="F42" s="13"/>
      <c r="G42" s="16">
        <f>SUM(G18:G41)</f>
        <v>8599.4879999983823</v>
      </c>
      <c r="H42" s="13">
        <f t="shared" si="4"/>
        <v>0.63957788915988123</v>
      </c>
      <c r="I42" s="19">
        <f t="shared" si="5"/>
        <v>0.84243281578773432</v>
      </c>
      <c r="J42" s="13">
        <f t="shared" si="6"/>
        <v>15960.403901682914</v>
      </c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5">
    <mergeCell ref="C2:H2"/>
    <mergeCell ref="C3:H3"/>
    <mergeCell ref="C4:H4"/>
    <mergeCell ref="G11:L11"/>
    <mergeCell ref="G12:L12"/>
    <mergeCell ref="G13:L13"/>
    <mergeCell ref="M15:N15"/>
    <mergeCell ref="B15:D15"/>
    <mergeCell ref="E15:G15"/>
    <mergeCell ref="A15:A16"/>
    <mergeCell ref="H15:H16"/>
    <mergeCell ref="I15:I16"/>
    <mergeCell ref="J15:J16"/>
    <mergeCell ref="K15:K16"/>
    <mergeCell ref="L15:L16"/>
  </mergeCells>
  <printOptions gridLines="1" gridLinesSet="0"/>
  <pageMargins left="0.74791700000000005" right="0.74791700000000005" top="0.98402800000000012" bottom="0.98402800000000012" header="0.5" footer="0.5"/>
  <pageSetup paperSize="9" scale="1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48" zoomScale="130" workbookViewId="0">
      <selection sqref="A1:N58"/>
    </sheetView>
  </sheetViews>
  <sheetFormatPr defaultColWidth="8" defaultRowHeight="12.75" customHeight="1" x14ac:dyDescent="0.2"/>
  <cols>
    <col min="1" max="1" width="7.5703125" style="1" customWidth="1"/>
    <col min="2" max="2" width="14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105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83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106</v>
      </c>
      <c r="C15" s="52"/>
      <c r="D15" s="52"/>
      <c r="E15" s="53" t="s">
        <v>107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1">
        <v>2884.8298799999998</v>
      </c>
      <c r="C17" s="10"/>
      <c r="D17" s="10"/>
      <c r="E17" s="28">
        <v>828.69428000000005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1">
        <v>2884.8327599999998</v>
      </c>
      <c r="C18" s="17">
        <f t="shared" ref="C18:C41" si="0">B18-B17</f>
        <v>2.8800000000046566E-3</v>
      </c>
      <c r="D18" s="16">
        <f t="shared" ref="D18:D41" si="1">C18*4800</f>
        <v>13.824000000022352</v>
      </c>
      <c r="E18" s="28">
        <v>828.69428000000005</v>
      </c>
      <c r="F18" s="17">
        <f t="shared" ref="F18:F41" si="2">E18-E17</f>
        <v>0</v>
      </c>
      <c r="G18" s="16">
        <f t="shared" ref="G18:G41" si="3">F18*4800</f>
        <v>0</v>
      </c>
      <c r="H18" s="13">
        <f t="shared" ref="H18:H41" si="4">G18/D18</f>
        <v>0</v>
      </c>
      <c r="I18" s="19">
        <f t="shared" ref="I18:I41" si="5">1/SQRT(1+H18*H18)</f>
        <v>1</v>
      </c>
      <c r="J18" s="16">
        <f t="shared" ref="J18:J41" si="6">SQRT(D18*D18+G18*G18)</f>
        <v>13.824000000022352</v>
      </c>
      <c r="K18" s="14">
        <v>6</v>
      </c>
      <c r="L18" s="21">
        <f t="shared" ref="L18:L41" si="7">D18/I18/K18/1.73</f>
        <v>1.3317919075166043</v>
      </c>
      <c r="M18" s="14"/>
      <c r="N18" s="14"/>
    </row>
    <row r="19" spans="1:14" ht="18" customHeight="1" x14ac:dyDescent="0.2">
      <c r="A19" s="10" t="s">
        <v>27</v>
      </c>
      <c r="B19" s="11">
        <v>2884.8354800000002</v>
      </c>
      <c r="C19" s="17">
        <f t="shared" si="0"/>
        <v>2.7200000004086178E-3</v>
      </c>
      <c r="D19" s="16">
        <f t="shared" si="1"/>
        <v>13.056000001961365</v>
      </c>
      <c r="E19" s="28">
        <v>828.69428000000005</v>
      </c>
      <c r="F19" s="17">
        <f t="shared" si="2"/>
        <v>0</v>
      </c>
      <c r="G19" s="16">
        <f t="shared" si="3"/>
        <v>0</v>
      </c>
      <c r="H19" s="13">
        <f t="shared" si="4"/>
        <v>0</v>
      </c>
      <c r="I19" s="19">
        <f t="shared" si="5"/>
        <v>1</v>
      </c>
      <c r="J19" s="16">
        <f t="shared" si="6"/>
        <v>13.056000001961365</v>
      </c>
      <c r="K19" s="14">
        <v>6</v>
      </c>
      <c r="L19" s="21">
        <f t="shared" si="7"/>
        <v>1.2578034683970487</v>
      </c>
      <c r="M19" s="14"/>
      <c r="N19" s="14"/>
    </row>
    <row r="20" spans="1:14" ht="18" customHeight="1" x14ac:dyDescent="0.2">
      <c r="A20" s="10" t="s">
        <v>28</v>
      </c>
      <c r="B20" s="11">
        <v>2884.8381599999998</v>
      </c>
      <c r="C20" s="17">
        <f t="shared" si="0"/>
        <v>2.6799999996001134E-3</v>
      </c>
      <c r="D20" s="16">
        <f t="shared" si="1"/>
        <v>12.863999998080544</v>
      </c>
      <c r="E20" s="28">
        <v>828.69428000000005</v>
      </c>
      <c r="F20" s="17">
        <f t="shared" si="2"/>
        <v>0</v>
      </c>
      <c r="G20" s="16">
        <f t="shared" si="3"/>
        <v>0</v>
      </c>
      <c r="H20" s="13">
        <f t="shared" si="4"/>
        <v>0</v>
      </c>
      <c r="I20" s="19">
        <f t="shared" si="5"/>
        <v>1</v>
      </c>
      <c r="J20" s="16">
        <f t="shared" si="6"/>
        <v>12.863999998080544</v>
      </c>
      <c r="K20" s="14">
        <v>6</v>
      </c>
      <c r="L20" s="21">
        <f t="shared" si="7"/>
        <v>1.2393063581965842</v>
      </c>
      <c r="M20" s="14"/>
      <c r="N20" s="14"/>
    </row>
    <row r="21" spans="1:14" ht="18" customHeight="1" x14ac:dyDescent="0.2">
      <c r="A21" s="10" t="s">
        <v>29</v>
      </c>
      <c r="B21" s="11">
        <v>2884.8407999999999</v>
      </c>
      <c r="C21" s="17">
        <f t="shared" si="0"/>
        <v>2.640000000155851E-3</v>
      </c>
      <c r="D21" s="16">
        <f t="shared" si="1"/>
        <v>12.672000000748085</v>
      </c>
      <c r="E21" s="28">
        <v>828.69428000000005</v>
      </c>
      <c r="F21" s="17">
        <f t="shared" si="2"/>
        <v>0</v>
      </c>
      <c r="G21" s="16">
        <f t="shared" si="3"/>
        <v>0</v>
      </c>
      <c r="H21" s="13">
        <f t="shared" si="4"/>
        <v>0</v>
      </c>
      <c r="I21" s="19">
        <f t="shared" si="5"/>
        <v>1</v>
      </c>
      <c r="J21" s="16">
        <f t="shared" si="6"/>
        <v>12.672000000748085</v>
      </c>
      <c r="K21" s="14">
        <v>6</v>
      </c>
      <c r="L21" s="21">
        <f t="shared" si="7"/>
        <v>1.220809248626983</v>
      </c>
      <c r="M21" s="14"/>
      <c r="N21" s="14"/>
    </row>
    <row r="22" spans="1:14" ht="18" customHeight="1" x14ac:dyDescent="0.2">
      <c r="A22" s="10" t="s">
        <v>30</v>
      </c>
      <c r="B22" s="11">
        <v>2884.8434400000001</v>
      </c>
      <c r="C22" s="17">
        <f t="shared" si="0"/>
        <v>2.640000000155851E-3</v>
      </c>
      <c r="D22" s="16">
        <f t="shared" si="1"/>
        <v>12.672000000748085</v>
      </c>
      <c r="E22" s="28">
        <v>828.69428000000005</v>
      </c>
      <c r="F22" s="17">
        <f t="shared" si="2"/>
        <v>0</v>
      </c>
      <c r="G22" s="16">
        <f t="shared" si="3"/>
        <v>0</v>
      </c>
      <c r="H22" s="13">
        <f t="shared" si="4"/>
        <v>0</v>
      </c>
      <c r="I22" s="19">
        <f t="shared" si="5"/>
        <v>1</v>
      </c>
      <c r="J22" s="16">
        <f t="shared" si="6"/>
        <v>12.672000000748085</v>
      </c>
      <c r="K22" s="14">
        <v>6</v>
      </c>
      <c r="L22" s="21">
        <f t="shared" si="7"/>
        <v>1.220809248626983</v>
      </c>
      <c r="M22" s="14"/>
      <c r="N22" s="14"/>
    </row>
    <row r="23" spans="1:14" ht="18" customHeight="1" x14ac:dyDescent="0.2">
      <c r="A23" s="10" t="s">
        <v>31</v>
      </c>
      <c r="B23" s="11">
        <v>2884.84636</v>
      </c>
      <c r="C23" s="17">
        <f t="shared" si="0"/>
        <v>2.9199999999036663E-3</v>
      </c>
      <c r="D23" s="16">
        <f t="shared" si="1"/>
        <v>14.015999999537598</v>
      </c>
      <c r="E23" s="28">
        <v>828.69428000000005</v>
      </c>
      <c r="F23" s="17">
        <f t="shared" si="2"/>
        <v>0</v>
      </c>
      <c r="G23" s="16">
        <f t="shared" si="3"/>
        <v>0</v>
      </c>
      <c r="H23" s="13">
        <f t="shared" si="4"/>
        <v>0</v>
      </c>
      <c r="I23" s="19">
        <f t="shared" si="5"/>
        <v>1</v>
      </c>
      <c r="J23" s="16">
        <f t="shared" si="6"/>
        <v>14.015999999537598</v>
      </c>
      <c r="K23" s="14">
        <v>6</v>
      </c>
      <c r="L23" s="21">
        <f t="shared" si="7"/>
        <v>1.3502890172964932</v>
      </c>
      <c r="M23" s="14"/>
      <c r="N23" s="14"/>
    </row>
    <row r="24" spans="1:14" ht="18" customHeight="1" x14ac:dyDescent="0.2">
      <c r="A24" s="10" t="s">
        <v>32</v>
      </c>
      <c r="B24" s="11">
        <v>2884.84996</v>
      </c>
      <c r="C24" s="17">
        <f t="shared" si="0"/>
        <v>3.6000000000058208E-3</v>
      </c>
      <c r="D24" s="16">
        <f t="shared" si="1"/>
        <v>17.28000000002794</v>
      </c>
      <c r="E24" s="28">
        <v>828.69428000000005</v>
      </c>
      <c r="F24" s="17">
        <f t="shared" si="2"/>
        <v>0</v>
      </c>
      <c r="G24" s="16">
        <f t="shared" si="3"/>
        <v>0</v>
      </c>
      <c r="H24" s="13">
        <f t="shared" si="4"/>
        <v>0</v>
      </c>
      <c r="I24" s="19">
        <f t="shared" si="5"/>
        <v>1</v>
      </c>
      <c r="J24" s="16">
        <f t="shared" si="6"/>
        <v>17.28000000002794</v>
      </c>
      <c r="K24" s="14">
        <v>6</v>
      </c>
      <c r="L24" s="21">
        <f t="shared" si="7"/>
        <v>1.6647398843957553</v>
      </c>
      <c r="M24" s="14"/>
      <c r="N24" s="14"/>
    </row>
    <row r="25" spans="1:14" ht="18" customHeight="1" x14ac:dyDescent="0.2">
      <c r="A25" s="10" t="s">
        <v>33</v>
      </c>
      <c r="B25" s="11">
        <v>2884.8538400000002</v>
      </c>
      <c r="C25" s="17">
        <f t="shared" si="0"/>
        <v>3.8800000002083834E-3</v>
      </c>
      <c r="D25" s="16">
        <f t="shared" si="1"/>
        <v>18.62400000100024</v>
      </c>
      <c r="E25" s="28">
        <v>828.69428000000005</v>
      </c>
      <c r="F25" s="17">
        <f t="shared" si="2"/>
        <v>0</v>
      </c>
      <c r="G25" s="16">
        <f t="shared" si="3"/>
        <v>0</v>
      </c>
      <c r="H25" s="13">
        <f t="shared" si="4"/>
        <v>0</v>
      </c>
      <c r="I25" s="19">
        <f t="shared" si="5"/>
        <v>1</v>
      </c>
      <c r="J25" s="16">
        <f t="shared" si="6"/>
        <v>18.62400000100024</v>
      </c>
      <c r="K25" s="14">
        <v>6</v>
      </c>
      <c r="L25" s="21">
        <f t="shared" si="7"/>
        <v>1.794219653275553</v>
      </c>
      <c r="M25" s="14"/>
      <c r="N25" s="14"/>
    </row>
    <row r="26" spans="1:14" ht="18" customHeight="1" x14ac:dyDescent="0.2">
      <c r="A26" s="10" t="s">
        <v>34</v>
      </c>
      <c r="B26" s="11">
        <v>2884.8577599999999</v>
      </c>
      <c r="C26" s="17">
        <f t="shared" si="0"/>
        <v>3.9199999996526458E-3</v>
      </c>
      <c r="D26" s="16">
        <f t="shared" si="1"/>
        <v>18.8159999983327</v>
      </c>
      <c r="E26" s="28">
        <v>828.69428000000005</v>
      </c>
      <c r="F26" s="17">
        <f t="shared" si="2"/>
        <v>0</v>
      </c>
      <c r="G26" s="16">
        <f t="shared" si="3"/>
        <v>0</v>
      </c>
      <c r="H26" s="13">
        <f t="shared" si="4"/>
        <v>0</v>
      </c>
      <c r="I26" s="19">
        <f t="shared" si="5"/>
        <v>1</v>
      </c>
      <c r="J26" s="16">
        <f t="shared" si="6"/>
        <v>18.8159999983327</v>
      </c>
      <c r="K26" s="14">
        <v>6</v>
      </c>
      <c r="L26" s="21">
        <f t="shared" si="7"/>
        <v>1.8127167628451542</v>
      </c>
      <c r="M26" s="14"/>
      <c r="N26" s="14"/>
    </row>
    <row r="27" spans="1:14" ht="18" customHeight="1" x14ac:dyDescent="0.2">
      <c r="A27" s="34" t="s">
        <v>35</v>
      </c>
      <c r="B27" s="11">
        <v>2884.8618000000001</v>
      </c>
      <c r="C27" s="17">
        <f t="shared" si="0"/>
        <v>4.0400000002591696E-3</v>
      </c>
      <c r="D27" s="16">
        <f t="shared" si="1"/>
        <v>19.392000001244014</v>
      </c>
      <c r="E27" s="28">
        <v>828.69428000000005</v>
      </c>
      <c r="F27" s="17">
        <f t="shared" si="2"/>
        <v>0</v>
      </c>
      <c r="G27" s="16">
        <f t="shared" si="3"/>
        <v>0</v>
      </c>
      <c r="H27" s="13">
        <f t="shared" si="4"/>
        <v>0</v>
      </c>
      <c r="I27" s="19">
        <f t="shared" si="5"/>
        <v>1</v>
      </c>
      <c r="J27" s="16">
        <f t="shared" si="6"/>
        <v>19.392000001244014</v>
      </c>
      <c r="K27" s="14">
        <v>6</v>
      </c>
      <c r="L27" s="21">
        <f t="shared" si="7"/>
        <v>1.8682080926053963</v>
      </c>
      <c r="M27" s="14"/>
      <c r="N27" s="14"/>
    </row>
    <row r="28" spans="1:14" ht="18" customHeight="1" x14ac:dyDescent="0.2">
      <c r="A28" s="10" t="s">
        <v>36</v>
      </c>
      <c r="B28" s="11">
        <v>2884.8658</v>
      </c>
      <c r="C28" s="17">
        <f t="shared" si="0"/>
        <v>3.9999999999054126E-3</v>
      </c>
      <c r="D28" s="16">
        <f t="shared" si="1"/>
        <v>19.19999999954598</v>
      </c>
      <c r="E28" s="28">
        <v>828.69428000000005</v>
      </c>
      <c r="F28" s="17">
        <f t="shared" si="2"/>
        <v>0</v>
      </c>
      <c r="G28" s="16">
        <f t="shared" si="3"/>
        <v>0</v>
      </c>
      <c r="H28" s="13">
        <f t="shared" si="4"/>
        <v>0</v>
      </c>
      <c r="I28" s="19">
        <f t="shared" si="5"/>
        <v>1</v>
      </c>
      <c r="J28" s="16">
        <f t="shared" si="6"/>
        <v>19.19999999954598</v>
      </c>
      <c r="K28" s="14">
        <v>6</v>
      </c>
      <c r="L28" s="21">
        <f t="shared" si="7"/>
        <v>1.8497109826152196</v>
      </c>
      <c r="M28" s="14"/>
      <c r="N28" s="14"/>
    </row>
    <row r="29" spans="1:14" ht="18" customHeight="1" x14ac:dyDescent="0.2">
      <c r="A29" s="10" t="s">
        <v>37</v>
      </c>
      <c r="B29" s="11">
        <v>2884.8696799999998</v>
      </c>
      <c r="C29" s="17">
        <f t="shared" si="0"/>
        <v>3.8799999997536361E-3</v>
      </c>
      <c r="D29" s="16">
        <f t="shared" si="1"/>
        <v>18.623999998817453</v>
      </c>
      <c r="E29" s="28">
        <v>828.69428000000005</v>
      </c>
      <c r="F29" s="17">
        <f t="shared" si="2"/>
        <v>0</v>
      </c>
      <c r="G29" s="16">
        <f t="shared" si="3"/>
        <v>0</v>
      </c>
      <c r="H29" s="13">
        <f t="shared" si="4"/>
        <v>0</v>
      </c>
      <c r="I29" s="19">
        <f t="shared" si="5"/>
        <v>1</v>
      </c>
      <c r="J29" s="16">
        <f t="shared" si="6"/>
        <v>18.623999998817453</v>
      </c>
      <c r="K29" s="14">
        <v>6</v>
      </c>
      <c r="L29" s="21">
        <f t="shared" si="7"/>
        <v>1.7942196530652652</v>
      </c>
      <c r="M29" s="14"/>
      <c r="N29" s="14"/>
    </row>
    <row r="30" spans="1:14" ht="18" customHeight="1" x14ac:dyDescent="0.2">
      <c r="A30" s="10" t="s">
        <v>38</v>
      </c>
      <c r="B30" s="11">
        <v>2884.8735999999999</v>
      </c>
      <c r="C30" s="17">
        <f t="shared" si="0"/>
        <v>3.9200000001073931E-3</v>
      </c>
      <c r="D30" s="16">
        <f t="shared" si="1"/>
        <v>18.816000000515487</v>
      </c>
      <c r="E30" s="28">
        <v>828.69428000000005</v>
      </c>
      <c r="F30" s="17">
        <f t="shared" si="2"/>
        <v>0</v>
      </c>
      <c r="G30" s="16">
        <f t="shared" si="3"/>
        <v>0</v>
      </c>
      <c r="H30" s="13">
        <f t="shared" si="4"/>
        <v>0</v>
      </c>
      <c r="I30" s="19">
        <f t="shared" si="5"/>
        <v>1</v>
      </c>
      <c r="J30" s="16">
        <f t="shared" si="6"/>
        <v>18.816000000515487</v>
      </c>
      <c r="K30" s="14">
        <v>6</v>
      </c>
      <c r="L30" s="21">
        <f t="shared" si="7"/>
        <v>1.8127167630554419</v>
      </c>
      <c r="M30" s="14"/>
      <c r="N30" s="14"/>
    </row>
    <row r="31" spans="1:14" ht="18" customHeight="1" x14ac:dyDescent="0.2">
      <c r="A31" s="10" t="s">
        <v>39</v>
      </c>
      <c r="B31" s="11">
        <v>2884.87736</v>
      </c>
      <c r="C31" s="17">
        <f t="shared" si="0"/>
        <v>3.760000000056607E-3</v>
      </c>
      <c r="D31" s="16">
        <f t="shared" si="1"/>
        <v>18.048000000271713</v>
      </c>
      <c r="E31" s="28">
        <v>828.69428000000005</v>
      </c>
      <c r="F31" s="17">
        <f t="shared" si="2"/>
        <v>0</v>
      </c>
      <c r="G31" s="16">
        <f t="shared" si="3"/>
        <v>0</v>
      </c>
      <c r="H31" s="13">
        <f t="shared" si="4"/>
        <v>0</v>
      </c>
      <c r="I31" s="19">
        <f t="shared" si="5"/>
        <v>1</v>
      </c>
      <c r="J31" s="16">
        <f t="shared" si="6"/>
        <v>18.048000000271713</v>
      </c>
      <c r="K31" s="14">
        <v>6</v>
      </c>
      <c r="L31" s="21">
        <f t="shared" si="7"/>
        <v>1.7387283237255986</v>
      </c>
      <c r="M31" s="14"/>
      <c r="N31" s="14"/>
    </row>
    <row r="32" spans="1:14" ht="18" customHeight="1" x14ac:dyDescent="0.2">
      <c r="A32" s="10" t="s">
        <v>40</v>
      </c>
      <c r="B32" s="11">
        <v>2884.8810800000001</v>
      </c>
      <c r="C32" s="17">
        <f t="shared" si="0"/>
        <v>3.7200000001575972E-3</v>
      </c>
      <c r="D32" s="16">
        <f t="shared" si="1"/>
        <v>17.856000000756467</v>
      </c>
      <c r="E32" s="28">
        <v>828.69428000000005</v>
      </c>
      <c r="F32" s="17">
        <f t="shared" si="2"/>
        <v>0</v>
      </c>
      <c r="G32" s="16">
        <f t="shared" si="3"/>
        <v>0</v>
      </c>
      <c r="H32" s="13">
        <f t="shared" si="4"/>
        <v>0</v>
      </c>
      <c r="I32" s="19">
        <f t="shared" si="5"/>
        <v>1</v>
      </c>
      <c r="J32" s="16">
        <f t="shared" si="6"/>
        <v>17.856000000756467</v>
      </c>
      <c r="K32" s="14">
        <v>6</v>
      </c>
      <c r="L32" s="21">
        <f t="shared" si="7"/>
        <v>1.7202312139457097</v>
      </c>
      <c r="M32" s="14"/>
      <c r="N32" s="14"/>
    </row>
    <row r="33" spans="1:14" ht="18" customHeight="1" x14ac:dyDescent="0.2">
      <c r="A33" s="10" t="s">
        <v>41</v>
      </c>
      <c r="B33" s="11">
        <v>2884.8848400000002</v>
      </c>
      <c r="C33" s="17">
        <f t="shared" si="0"/>
        <v>3.760000000056607E-3</v>
      </c>
      <c r="D33" s="16">
        <f t="shared" si="1"/>
        <v>18.048000000271713</v>
      </c>
      <c r="E33" s="28">
        <v>828.69428000000005</v>
      </c>
      <c r="F33" s="17">
        <f t="shared" si="2"/>
        <v>0</v>
      </c>
      <c r="G33" s="16">
        <f t="shared" si="3"/>
        <v>0</v>
      </c>
      <c r="H33" s="13">
        <f t="shared" si="4"/>
        <v>0</v>
      </c>
      <c r="I33" s="19">
        <f t="shared" si="5"/>
        <v>1</v>
      </c>
      <c r="J33" s="16">
        <f t="shared" si="6"/>
        <v>18.048000000271713</v>
      </c>
      <c r="K33" s="14">
        <v>6</v>
      </c>
      <c r="L33" s="21">
        <f t="shared" si="7"/>
        <v>1.7387283237255986</v>
      </c>
      <c r="M33" s="14"/>
      <c r="N33" s="14"/>
    </row>
    <row r="34" spans="1:14" ht="18" customHeight="1" x14ac:dyDescent="0.2">
      <c r="A34" s="10" t="s">
        <v>42</v>
      </c>
      <c r="B34" s="11">
        <v>2884.8888000000002</v>
      </c>
      <c r="C34" s="17">
        <f t="shared" si="0"/>
        <v>3.9600000000064028E-3</v>
      </c>
      <c r="D34" s="16">
        <f t="shared" si="1"/>
        <v>19.008000000030734</v>
      </c>
      <c r="E34" s="28">
        <v>828.69428000000005</v>
      </c>
      <c r="F34" s="17">
        <f t="shared" si="2"/>
        <v>0</v>
      </c>
      <c r="G34" s="16">
        <f t="shared" si="3"/>
        <v>0</v>
      </c>
      <c r="H34" s="13">
        <f t="shared" si="4"/>
        <v>0</v>
      </c>
      <c r="I34" s="19">
        <f t="shared" si="5"/>
        <v>1</v>
      </c>
      <c r="J34" s="16">
        <f t="shared" si="6"/>
        <v>19.008000000030734</v>
      </c>
      <c r="K34" s="14">
        <v>6</v>
      </c>
      <c r="L34" s="21">
        <f t="shared" si="7"/>
        <v>1.8312138728353309</v>
      </c>
      <c r="M34" s="14"/>
      <c r="N34" s="14"/>
    </row>
    <row r="35" spans="1:14" ht="18" customHeight="1" x14ac:dyDescent="0.2">
      <c r="A35" s="10" t="s">
        <v>43</v>
      </c>
      <c r="B35" s="11">
        <v>2884.8928799999999</v>
      </c>
      <c r="C35" s="17">
        <f t="shared" si="0"/>
        <v>4.079999999703432E-3</v>
      </c>
      <c r="D35" s="16">
        <f t="shared" si="1"/>
        <v>19.583999998576473</v>
      </c>
      <c r="E35" s="28">
        <v>828.69428000000005</v>
      </c>
      <c r="F35" s="17">
        <f t="shared" si="2"/>
        <v>0</v>
      </c>
      <c r="G35" s="16">
        <f t="shared" si="3"/>
        <v>0</v>
      </c>
      <c r="H35" s="13">
        <f t="shared" si="4"/>
        <v>0</v>
      </c>
      <c r="I35" s="19">
        <f t="shared" si="5"/>
        <v>1</v>
      </c>
      <c r="J35" s="16">
        <f t="shared" si="6"/>
        <v>19.583999998576473</v>
      </c>
      <c r="K35" s="14">
        <v>6</v>
      </c>
      <c r="L35" s="21">
        <f t="shared" si="7"/>
        <v>1.8867052021749975</v>
      </c>
      <c r="M35" s="14"/>
      <c r="N35" s="14"/>
    </row>
    <row r="36" spans="1:14" ht="18" customHeight="1" x14ac:dyDescent="0.2">
      <c r="A36" s="10" t="s">
        <v>44</v>
      </c>
      <c r="B36" s="11">
        <v>2884.8972800000001</v>
      </c>
      <c r="C36" s="17">
        <f t="shared" si="0"/>
        <v>4.4000000002597517E-3</v>
      </c>
      <c r="D36" s="16">
        <f t="shared" si="1"/>
        <v>21.120000001246808</v>
      </c>
      <c r="E36" s="28">
        <v>828.69428000000005</v>
      </c>
      <c r="F36" s="17">
        <f t="shared" si="2"/>
        <v>0</v>
      </c>
      <c r="G36" s="16">
        <f t="shared" si="3"/>
        <v>0</v>
      </c>
      <c r="H36" s="13">
        <f t="shared" si="4"/>
        <v>0</v>
      </c>
      <c r="I36" s="19">
        <f t="shared" si="5"/>
        <v>1</v>
      </c>
      <c r="J36" s="16">
        <f t="shared" si="6"/>
        <v>21.120000001246808</v>
      </c>
      <c r="K36" s="14">
        <v>6</v>
      </c>
      <c r="L36" s="21">
        <f t="shared" si="7"/>
        <v>2.0346820810449717</v>
      </c>
      <c r="M36" s="14"/>
      <c r="N36" s="14"/>
    </row>
    <row r="37" spans="1:14" ht="18" customHeight="1" x14ac:dyDescent="0.2">
      <c r="A37" s="10" t="s">
        <v>45</v>
      </c>
      <c r="B37" s="11">
        <v>2884.9019199999998</v>
      </c>
      <c r="C37" s="17">
        <f t="shared" si="0"/>
        <v>4.6399999996538099E-3</v>
      </c>
      <c r="D37" s="16">
        <f t="shared" si="1"/>
        <v>22.271999998338288</v>
      </c>
      <c r="E37" s="28">
        <v>828.69428000000005</v>
      </c>
      <c r="F37" s="17">
        <f t="shared" si="2"/>
        <v>0</v>
      </c>
      <c r="G37" s="16">
        <f t="shared" si="3"/>
        <v>0</v>
      </c>
      <c r="H37" s="13">
        <f t="shared" si="4"/>
        <v>0</v>
      </c>
      <c r="I37" s="19">
        <f t="shared" si="5"/>
        <v>1</v>
      </c>
      <c r="J37" s="16">
        <f t="shared" si="6"/>
        <v>22.271999998338288</v>
      </c>
      <c r="K37" s="14">
        <v>6</v>
      </c>
      <c r="L37" s="21">
        <f t="shared" si="7"/>
        <v>2.1456647397243054</v>
      </c>
      <c r="M37" s="14"/>
      <c r="N37" s="14"/>
    </row>
    <row r="38" spans="1:14" ht="18" customHeight="1" x14ac:dyDescent="0.2">
      <c r="A38" s="10" t="s">
        <v>46</v>
      </c>
      <c r="B38" s="11">
        <v>2884.9065599999999</v>
      </c>
      <c r="C38" s="17">
        <f t="shared" si="0"/>
        <v>4.6400000001085573E-3</v>
      </c>
      <c r="D38" s="16">
        <f t="shared" si="1"/>
        <v>22.272000000521075</v>
      </c>
      <c r="E38" s="28">
        <v>828.69428000000005</v>
      </c>
      <c r="F38" s="17">
        <f t="shared" si="2"/>
        <v>0</v>
      </c>
      <c r="G38" s="16">
        <f t="shared" si="3"/>
        <v>0</v>
      </c>
      <c r="H38" s="13">
        <f t="shared" si="4"/>
        <v>0</v>
      </c>
      <c r="I38" s="19">
        <f t="shared" si="5"/>
        <v>1</v>
      </c>
      <c r="J38" s="16">
        <f t="shared" si="6"/>
        <v>22.272000000521075</v>
      </c>
      <c r="K38" s="14">
        <v>6</v>
      </c>
      <c r="L38" s="21">
        <f t="shared" si="7"/>
        <v>2.1456647399345932</v>
      </c>
      <c r="M38" s="14"/>
      <c r="N38" s="14"/>
    </row>
    <row r="39" spans="1:14" ht="18" customHeight="1" x14ac:dyDescent="0.2">
      <c r="A39" s="10" t="s">
        <v>47</v>
      </c>
      <c r="B39" s="11">
        <v>2884.9111600000001</v>
      </c>
      <c r="C39" s="17">
        <f t="shared" si="0"/>
        <v>4.6000000002095476E-3</v>
      </c>
      <c r="D39" s="16">
        <f t="shared" si="1"/>
        <v>22.080000001005828</v>
      </c>
      <c r="E39" s="28">
        <v>828.69428000000005</v>
      </c>
      <c r="F39" s="17">
        <f t="shared" si="2"/>
        <v>0</v>
      </c>
      <c r="G39" s="16">
        <f t="shared" si="3"/>
        <v>0</v>
      </c>
      <c r="H39" s="13">
        <f t="shared" si="4"/>
        <v>0</v>
      </c>
      <c r="I39" s="19">
        <f t="shared" si="5"/>
        <v>1</v>
      </c>
      <c r="J39" s="16">
        <f t="shared" si="6"/>
        <v>22.080000001005828</v>
      </c>
      <c r="K39" s="14">
        <v>6</v>
      </c>
      <c r="L39" s="21">
        <f t="shared" si="7"/>
        <v>2.127167630154704</v>
      </c>
      <c r="M39" s="14"/>
      <c r="N39" s="14"/>
    </row>
    <row r="40" spans="1:14" ht="18" customHeight="1" x14ac:dyDescent="0.2">
      <c r="A40" s="10" t="s">
        <v>48</v>
      </c>
      <c r="B40" s="11">
        <v>2884.9152399999998</v>
      </c>
      <c r="C40" s="17">
        <f t="shared" si="0"/>
        <v>4.079999999703432E-3</v>
      </c>
      <c r="D40" s="16">
        <f t="shared" si="1"/>
        <v>19.583999998576473</v>
      </c>
      <c r="E40" s="28">
        <v>828.69428000000005</v>
      </c>
      <c r="F40" s="17">
        <f t="shared" si="2"/>
        <v>0</v>
      </c>
      <c r="G40" s="16">
        <f t="shared" si="3"/>
        <v>0</v>
      </c>
      <c r="H40" s="13">
        <f t="shared" si="4"/>
        <v>0</v>
      </c>
      <c r="I40" s="19">
        <f t="shared" si="5"/>
        <v>1</v>
      </c>
      <c r="J40" s="16">
        <f t="shared" si="6"/>
        <v>19.583999998576473</v>
      </c>
      <c r="K40" s="14">
        <v>6</v>
      </c>
      <c r="L40" s="21">
        <f t="shared" si="7"/>
        <v>1.8867052021749975</v>
      </c>
      <c r="M40" s="14"/>
      <c r="N40" s="14"/>
    </row>
    <row r="41" spans="1:14" ht="18" customHeight="1" x14ac:dyDescent="0.2">
      <c r="A41" s="10" t="s">
        <v>49</v>
      </c>
      <c r="B41" s="11">
        <v>2884.9186399999999</v>
      </c>
      <c r="C41" s="17">
        <f t="shared" si="0"/>
        <v>3.4000000000560249E-3</v>
      </c>
      <c r="D41" s="16">
        <f t="shared" si="1"/>
        <v>16.320000000268919</v>
      </c>
      <c r="E41" s="28">
        <v>828.69428000000005</v>
      </c>
      <c r="F41" s="17">
        <f t="shared" si="2"/>
        <v>0</v>
      </c>
      <c r="G41" s="16">
        <f t="shared" si="3"/>
        <v>0</v>
      </c>
      <c r="H41" s="13">
        <f t="shared" si="4"/>
        <v>0</v>
      </c>
      <c r="I41" s="19">
        <f t="shared" si="5"/>
        <v>1</v>
      </c>
      <c r="J41" s="16">
        <f t="shared" si="6"/>
        <v>16.320000000268919</v>
      </c>
      <c r="K41" s="14">
        <v>6</v>
      </c>
      <c r="L41" s="21">
        <f t="shared" si="7"/>
        <v>1.572254335286023</v>
      </c>
      <c r="M41" s="14"/>
      <c r="N41" s="14"/>
    </row>
    <row r="42" spans="1:14" ht="18" customHeight="1" x14ac:dyDescent="0.2">
      <c r="A42" s="22"/>
      <c r="B42" s="22"/>
      <c r="C42" s="13">
        <f>SUM(C18:C41)</f>
        <v>8.8760000000092987E-2</v>
      </c>
      <c r="D42" s="16">
        <f>SUM(D18:D41)</f>
        <v>426.04800000044634</v>
      </c>
      <c r="E42" s="13"/>
      <c r="F42" s="13">
        <f>SUM(F18:F41)</f>
        <v>0</v>
      </c>
      <c r="G42" s="16">
        <f>SUM(G18:G41)</f>
        <v>0</v>
      </c>
      <c r="H42" s="13"/>
      <c r="I42" s="19"/>
      <c r="J42" s="16"/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F10:K10"/>
    <mergeCell ref="F11:K11"/>
    <mergeCell ref="F12:K12"/>
    <mergeCell ref="K15:K16"/>
    <mergeCell ref="L15:L16"/>
    <mergeCell ref="A15:A16"/>
    <mergeCell ref="H15:H16"/>
    <mergeCell ref="I15:I16"/>
    <mergeCell ref="J15:J16"/>
    <mergeCell ref="M15:N15"/>
    <mergeCell ref="B15:D15"/>
    <mergeCell ref="E15:G15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3"/>
  <sheetViews>
    <sheetView zoomScale="130" workbookViewId="0">
      <selection sqref="A1:N56"/>
    </sheetView>
  </sheetViews>
  <sheetFormatPr defaultColWidth="8" defaultRowHeight="12.75" customHeight="1" x14ac:dyDescent="0.2"/>
  <cols>
    <col min="1" max="1" width="7.5703125" style="1" customWidth="1"/>
    <col min="2" max="2" width="12.7109375" style="1" customWidth="1"/>
    <col min="3" max="3" width="9" style="1" customWidth="1"/>
    <col min="4" max="4" width="10.5703125" style="1" customWidth="1"/>
    <col min="5" max="5" width="14.4257812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108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109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2"/>
      <c r="B12" s="42"/>
      <c r="C12" s="43"/>
      <c r="D12" s="43"/>
      <c r="E12" s="43"/>
      <c r="F12" s="56" t="s">
        <v>7</v>
      </c>
      <c r="G12" s="56"/>
      <c r="H12" s="56"/>
      <c r="I12" s="56"/>
      <c r="J12" s="56"/>
      <c r="K12" s="56"/>
    </row>
    <row r="13" spans="1:14" ht="12.75" customHeight="1" x14ac:dyDescent="0.2">
      <c r="A13" s="2"/>
      <c r="B13" s="6"/>
      <c r="C13" s="6"/>
      <c r="D13" s="6"/>
      <c r="E13" s="6"/>
      <c r="F13" s="6"/>
      <c r="G13" s="6"/>
      <c r="H13" s="6"/>
      <c r="I13" s="2"/>
      <c r="J13" s="1"/>
    </row>
    <row r="14" spans="1:14" ht="42.4" customHeight="1" x14ac:dyDescent="0.2">
      <c r="A14" s="57" t="s">
        <v>8</v>
      </c>
      <c r="B14" s="52" t="s">
        <v>110</v>
      </c>
      <c r="C14" s="52"/>
      <c r="D14" s="52"/>
      <c r="E14" s="50" t="s">
        <v>111</v>
      </c>
      <c r="F14" s="50"/>
      <c r="G14" s="50"/>
      <c r="H14" s="59" t="s">
        <v>11</v>
      </c>
      <c r="I14" s="59" t="s">
        <v>12</v>
      </c>
      <c r="J14" s="59" t="s">
        <v>13</v>
      </c>
      <c r="K14" s="50" t="s">
        <v>14</v>
      </c>
      <c r="L14" s="50" t="s">
        <v>15</v>
      </c>
      <c r="M14" s="50" t="s">
        <v>16</v>
      </c>
      <c r="N14" s="50"/>
    </row>
    <row r="15" spans="1:14" ht="51" customHeight="1" x14ac:dyDescent="0.2">
      <c r="A15" s="58"/>
      <c r="B15" s="7" t="s">
        <v>17</v>
      </c>
      <c r="C15" s="7" t="s">
        <v>18</v>
      </c>
      <c r="D15" s="7" t="s">
        <v>70</v>
      </c>
      <c r="E15" s="7" t="s">
        <v>20</v>
      </c>
      <c r="F15" s="7" t="s">
        <v>21</v>
      </c>
      <c r="G15" s="7" t="s">
        <v>71</v>
      </c>
      <c r="H15" s="59"/>
      <c r="I15" s="59"/>
      <c r="J15" s="59"/>
      <c r="K15" s="50"/>
      <c r="L15" s="50"/>
      <c r="M15" s="7" t="s">
        <v>23</v>
      </c>
      <c r="N15" s="7" t="s">
        <v>24</v>
      </c>
    </row>
    <row r="16" spans="1:14" ht="18" customHeight="1" x14ac:dyDescent="0.2">
      <c r="A16" s="10" t="s">
        <v>25</v>
      </c>
      <c r="B16" s="28">
        <v>11862.150320000001</v>
      </c>
      <c r="C16" s="10"/>
      <c r="D16" s="10"/>
      <c r="E16" s="28">
        <v>4610.2177199999996</v>
      </c>
      <c r="F16" s="10"/>
      <c r="G16" s="10"/>
      <c r="H16" s="10"/>
      <c r="I16" s="12"/>
      <c r="J16" s="10"/>
      <c r="K16" s="13"/>
      <c r="L16" s="14"/>
      <c r="M16" s="14"/>
      <c r="N16" s="14"/>
    </row>
    <row r="17" spans="1:14" ht="18" customHeight="1" x14ac:dyDescent="0.2">
      <c r="A17" s="10" t="s">
        <v>26</v>
      </c>
      <c r="B17" s="28">
        <v>11862.387640000001</v>
      </c>
      <c r="C17" s="17">
        <f t="shared" ref="C17:C40" si="0">B17-B16</f>
        <v>0.23732000000018161</v>
      </c>
      <c r="D17" s="16">
        <f t="shared" ref="D17:D40" si="1">C17*2400</f>
        <v>569.56800000043586</v>
      </c>
      <c r="E17" s="28">
        <v>4610.3158000000003</v>
      </c>
      <c r="F17" s="17">
        <f t="shared" ref="F17:F40" si="2">E17-E16</f>
        <v>9.8080000000663858E-2</v>
      </c>
      <c r="G17" s="16">
        <f t="shared" ref="G17:G40" si="3">F17*2400</f>
        <v>235.39200000159326</v>
      </c>
      <c r="H17" s="13">
        <f t="shared" ref="H17:H41" si="4">G17/D17</f>
        <v>0.41328164503871906</v>
      </c>
      <c r="I17" s="19">
        <f t="shared" ref="I17:I41" si="5">1/SQRT(1+H17*H17)</f>
        <v>0.92418374243781432</v>
      </c>
      <c r="J17" s="16">
        <f t="shared" ref="J17:J41" si="6">SQRT(D17*D17+G17*G17)</f>
        <v>616.29303118666417</v>
      </c>
      <c r="K17" s="14">
        <v>6</v>
      </c>
      <c r="L17" s="21">
        <f t="shared" ref="L17:L40" si="7">D17/I17/K17/1.73</f>
        <v>59.373124391778823</v>
      </c>
      <c r="M17" s="14"/>
      <c r="N17" s="14"/>
    </row>
    <row r="18" spans="1:14" ht="18" customHeight="1" x14ac:dyDescent="0.2">
      <c r="A18" s="10" t="s">
        <v>27</v>
      </c>
      <c r="B18" s="28">
        <v>11862.629360000001</v>
      </c>
      <c r="C18" s="17">
        <f t="shared" si="0"/>
        <v>0.24171999999998661</v>
      </c>
      <c r="D18" s="16">
        <f t="shared" si="1"/>
        <v>580.12799999996787</v>
      </c>
      <c r="E18" s="28">
        <v>4610.42076</v>
      </c>
      <c r="F18" s="17">
        <f t="shared" si="2"/>
        <v>0.10495999999966443</v>
      </c>
      <c r="G18" s="16">
        <f t="shared" si="3"/>
        <v>251.90399999919464</v>
      </c>
      <c r="H18" s="13">
        <f t="shared" si="4"/>
        <v>0.43422141320399738</v>
      </c>
      <c r="I18" s="19">
        <f t="shared" si="5"/>
        <v>0.91725818151756011</v>
      </c>
      <c r="J18" s="16">
        <f t="shared" si="6"/>
        <v>632.45879043583307</v>
      </c>
      <c r="K18" s="14">
        <v>6</v>
      </c>
      <c r="L18" s="21">
        <f t="shared" si="7"/>
        <v>60.930519309810514</v>
      </c>
      <c r="M18" s="14"/>
      <c r="N18" s="14"/>
    </row>
    <row r="19" spans="1:14" ht="18" customHeight="1" x14ac:dyDescent="0.2">
      <c r="A19" s="10" t="s">
        <v>28</v>
      </c>
      <c r="B19" s="28">
        <v>11862.868920000001</v>
      </c>
      <c r="C19" s="17">
        <f t="shared" si="0"/>
        <v>0.23955999999998312</v>
      </c>
      <c r="D19" s="16">
        <f t="shared" si="1"/>
        <v>574.94399999995949</v>
      </c>
      <c r="E19" s="28">
        <v>4610.5245599999998</v>
      </c>
      <c r="F19" s="17">
        <f t="shared" si="2"/>
        <v>0.10379999999986467</v>
      </c>
      <c r="G19" s="16">
        <f t="shared" si="3"/>
        <v>249.1199999996752</v>
      </c>
      <c r="H19" s="13">
        <f t="shared" si="4"/>
        <v>0.43329437301666379</v>
      </c>
      <c r="I19" s="19">
        <f t="shared" si="5"/>
        <v>0.91756866692919259</v>
      </c>
      <c r="J19" s="16">
        <f t="shared" si="6"/>
        <v>626.59506663856814</v>
      </c>
      <c r="K19" s="14">
        <v>6</v>
      </c>
      <c r="L19" s="21">
        <f t="shared" si="7"/>
        <v>60.365613356316771</v>
      </c>
      <c r="M19" s="14"/>
      <c r="N19" s="14"/>
    </row>
    <row r="20" spans="1:14" ht="18" customHeight="1" x14ac:dyDescent="0.2">
      <c r="A20" s="10" t="s">
        <v>29</v>
      </c>
      <c r="B20" s="28">
        <v>11863.102559999999</v>
      </c>
      <c r="C20" s="17">
        <f t="shared" si="0"/>
        <v>0.23363999999855878</v>
      </c>
      <c r="D20" s="16">
        <f t="shared" si="1"/>
        <v>560.73599999654107</v>
      </c>
      <c r="E20" s="28">
        <v>4610.62572</v>
      </c>
      <c r="F20" s="17">
        <f t="shared" si="2"/>
        <v>0.10116000000016356</v>
      </c>
      <c r="G20" s="16">
        <f t="shared" si="3"/>
        <v>242.78400000039255</v>
      </c>
      <c r="H20" s="13">
        <f t="shared" si="4"/>
        <v>0.43297380585853268</v>
      </c>
      <c r="I20" s="19">
        <f t="shared" si="5"/>
        <v>0.91767595051482065</v>
      </c>
      <c r="J20" s="16">
        <f t="shared" si="6"/>
        <v>611.03922324864834</v>
      </c>
      <c r="K20" s="14">
        <v>6</v>
      </c>
      <c r="L20" s="21">
        <f t="shared" si="7"/>
        <v>58.866977191584617</v>
      </c>
      <c r="M20" s="14"/>
      <c r="N20" s="14"/>
    </row>
    <row r="21" spans="1:14" ht="18" customHeight="1" x14ac:dyDescent="0.2">
      <c r="A21" s="10" t="s">
        <v>30</v>
      </c>
      <c r="B21" s="28">
        <v>11863.34532</v>
      </c>
      <c r="C21" s="17">
        <f t="shared" si="0"/>
        <v>0.24276000000099884</v>
      </c>
      <c r="D21" s="16">
        <f t="shared" si="1"/>
        <v>582.62400000239722</v>
      </c>
      <c r="E21" s="28">
        <v>4610.7348000000002</v>
      </c>
      <c r="F21" s="17">
        <f t="shared" si="2"/>
        <v>0.10908000000017637</v>
      </c>
      <c r="G21" s="16">
        <f t="shared" si="3"/>
        <v>261.79200000042329</v>
      </c>
      <c r="H21" s="13">
        <f t="shared" si="4"/>
        <v>0.4493326742450468</v>
      </c>
      <c r="I21" s="19">
        <f t="shared" si="5"/>
        <v>0.91214915285823006</v>
      </c>
      <c r="J21" s="16">
        <f t="shared" si="6"/>
        <v>638.73764304526082</v>
      </c>
      <c r="K21" s="14">
        <v>6</v>
      </c>
      <c r="L21" s="21">
        <f t="shared" si="7"/>
        <v>61.535418405131104</v>
      </c>
      <c r="M21" s="14"/>
      <c r="N21" s="14"/>
    </row>
    <row r="22" spans="1:14" ht="18" customHeight="1" x14ac:dyDescent="0.2">
      <c r="A22" s="10" t="s">
        <v>31</v>
      </c>
      <c r="B22" s="28">
        <v>11863.58296</v>
      </c>
      <c r="C22" s="17">
        <f t="shared" si="0"/>
        <v>0.23763999999937369</v>
      </c>
      <c r="D22" s="16">
        <f t="shared" si="1"/>
        <v>570.33599999849685</v>
      </c>
      <c r="E22" s="28">
        <v>4610.8272399999996</v>
      </c>
      <c r="F22" s="17">
        <f t="shared" si="2"/>
        <v>9.243999999944208E-2</v>
      </c>
      <c r="G22" s="16">
        <f t="shared" si="3"/>
        <v>221.85599999866099</v>
      </c>
      <c r="H22" s="13">
        <f t="shared" si="4"/>
        <v>0.38899175222894172</v>
      </c>
      <c r="I22" s="19">
        <f t="shared" si="5"/>
        <v>0.93197228420585865</v>
      </c>
      <c r="J22" s="16">
        <f t="shared" si="6"/>
        <v>611.96669650373235</v>
      </c>
      <c r="K22" s="14">
        <v>6</v>
      </c>
      <c r="L22" s="21">
        <f t="shared" si="7"/>
        <v>58.956329142941456</v>
      </c>
      <c r="M22" s="14"/>
      <c r="N22" s="14"/>
    </row>
    <row r="23" spans="1:14" ht="18" customHeight="1" x14ac:dyDescent="0.2">
      <c r="A23" s="10" t="s">
        <v>32</v>
      </c>
      <c r="B23" s="28">
        <v>11863.80416</v>
      </c>
      <c r="C23" s="17">
        <f t="shared" si="0"/>
        <v>0.22119999999995343</v>
      </c>
      <c r="D23" s="16">
        <f t="shared" si="1"/>
        <v>530.87999999988824</v>
      </c>
      <c r="E23" s="28">
        <v>4610.8897200000001</v>
      </c>
      <c r="F23" s="17">
        <f t="shared" si="2"/>
        <v>6.2480000000505242E-2</v>
      </c>
      <c r="G23" s="16">
        <f t="shared" si="3"/>
        <v>149.95200000121258</v>
      </c>
      <c r="H23" s="13">
        <f t="shared" si="4"/>
        <v>0.28245931284140324</v>
      </c>
      <c r="I23" s="19">
        <f t="shared" si="5"/>
        <v>0.96234701636943309</v>
      </c>
      <c r="J23" s="16">
        <f t="shared" si="6"/>
        <v>551.65131804813541</v>
      </c>
      <c r="K23" s="14">
        <v>6</v>
      </c>
      <c r="L23" s="21">
        <f t="shared" si="7"/>
        <v>53.145599041246179</v>
      </c>
      <c r="M23" s="14"/>
      <c r="N23" s="14"/>
    </row>
    <row r="24" spans="1:14" ht="18" customHeight="1" x14ac:dyDescent="0.2">
      <c r="A24" s="10" t="s">
        <v>33</v>
      </c>
      <c r="B24" s="28">
        <v>11864.07936</v>
      </c>
      <c r="C24" s="17">
        <f t="shared" si="0"/>
        <v>0.27520000000004075</v>
      </c>
      <c r="D24" s="16">
        <f t="shared" si="1"/>
        <v>660.48000000009779</v>
      </c>
      <c r="E24" s="28">
        <v>4610.97912</v>
      </c>
      <c r="F24" s="17">
        <f t="shared" si="2"/>
        <v>8.9399999999841384E-2</v>
      </c>
      <c r="G24" s="16">
        <f t="shared" si="3"/>
        <v>214.55999999961932</v>
      </c>
      <c r="H24" s="13">
        <f t="shared" si="4"/>
        <v>0.32485465116216622</v>
      </c>
      <c r="I24" s="19">
        <f t="shared" si="5"/>
        <v>0.95107469564658187</v>
      </c>
      <c r="J24" s="16">
        <f t="shared" si="6"/>
        <v>694.45649539763531</v>
      </c>
      <c r="K24" s="14">
        <v>6</v>
      </c>
      <c r="L24" s="21">
        <f t="shared" si="7"/>
        <v>66.903323256034227</v>
      </c>
      <c r="M24" s="14"/>
      <c r="N24" s="14"/>
    </row>
    <row r="25" spans="1:14" ht="18" customHeight="1" x14ac:dyDescent="0.2">
      <c r="A25" s="10" t="s">
        <v>34</v>
      </c>
      <c r="B25" s="28">
        <v>11864.42324</v>
      </c>
      <c r="C25" s="17">
        <f t="shared" si="0"/>
        <v>0.3438800000003539</v>
      </c>
      <c r="D25" s="16">
        <f t="shared" si="1"/>
        <v>825.31200000084937</v>
      </c>
      <c r="E25" s="28">
        <v>4611.0847599999997</v>
      </c>
      <c r="F25" s="17">
        <f t="shared" si="2"/>
        <v>0.10563999999976659</v>
      </c>
      <c r="G25" s="16">
        <f t="shared" si="3"/>
        <v>253.53599999943981</v>
      </c>
      <c r="H25" s="13">
        <f t="shared" si="4"/>
        <v>0.30720018611043931</v>
      </c>
      <c r="I25" s="19">
        <f t="shared" si="5"/>
        <v>0.95591113953951024</v>
      </c>
      <c r="J25" s="16">
        <f t="shared" si="6"/>
        <v>863.37732228795414</v>
      </c>
      <c r="K25" s="14">
        <v>6</v>
      </c>
      <c r="L25" s="21">
        <f t="shared" si="7"/>
        <v>83.177006000766312</v>
      </c>
      <c r="M25" s="14"/>
      <c r="N25" s="14"/>
    </row>
    <row r="26" spans="1:14" ht="18" customHeight="1" x14ac:dyDescent="0.2">
      <c r="A26" s="34" t="s">
        <v>35</v>
      </c>
      <c r="B26" s="28">
        <v>11864.78196</v>
      </c>
      <c r="C26" s="17">
        <f t="shared" si="0"/>
        <v>0.35872000000017579</v>
      </c>
      <c r="D26" s="16">
        <f t="shared" si="1"/>
        <v>860.92800000042189</v>
      </c>
      <c r="E26" s="28">
        <v>4611.1908800000001</v>
      </c>
      <c r="F26" s="17">
        <f t="shared" si="2"/>
        <v>0.10612000000037369</v>
      </c>
      <c r="G26" s="16">
        <f t="shared" si="3"/>
        <v>254.68800000089686</v>
      </c>
      <c r="H26" s="13">
        <f t="shared" si="4"/>
        <v>0.29582961641481292</v>
      </c>
      <c r="I26" s="19">
        <f t="shared" si="5"/>
        <v>0.95891991835311674</v>
      </c>
      <c r="J26" s="16">
        <f t="shared" si="6"/>
        <v>897.81011273497199</v>
      </c>
      <c r="K26" s="14">
        <v>6</v>
      </c>
      <c r="L26" s="21">
        <f t="shared" si="7"/>
        <v>86.494230513966471</v>
      </c>
      <c r="M26" s="14"/>
      <c r="N26" s="14"/>
    </row>
    <row r="27" spans="1:14" ht="18" customHeight="1" x14ac:dyDescent="0.2">
      <c r="A27" s="10" t="s">
        <v>36</v>
      </c>
      <c r="B27" s="28">
        <v>11865.141159999999</v>
      </c>
      <c r="C27" s="17">
        <f t="shared" si="0"/>
        <v>0.3591999999989639</v>
      </c>
      <c r="D27" s="16">
        <f t="shared" si="1"/>
        <v>862.07999999751337</v>
      </c>
      <c r="E27" s="28">
        <v>4611.2931600000002</v>
      </c>
      <c r="F27" s="17">
        <f t="shared" si="2"/>
        <v>0.10228000000006432</v>
      </c>
      <c r="G27" s="16">
        <f t="shared" si="3"/>
        <v>245.47200000015437</v>
      </c>
      <c r="H27" s="13">
        <f t="shared" si="4"/>
        <v>0.28474387527939682</v>
      </c>
      <c r="I27" s="19">
        <f t="shared" si="5"/>
        <v>0.96177009564464688</v>
      </c>
      <c r="J27" s="16">
        <f t="shared" si="6"/>
        <v>896.34727041464703</v>
      </c>
      <c r="K27" s="14">
        <v>6</v>
      </c>
      <c r="L27" s="21">
        <f t="shared" si="7"/>
        <v>86.353301581372563</v>
      </c>
      <c r="M27" s="14"/>
      <c r="N27" s="14"/>
    </row>
    <row r="28" spans="1:14" ht="18" customHeight="1" x14ac:dyDescent="0.2">
      <c r="A28" s="10" t="s">
        <v>37</v>
      </c>
      <c r="B28" s="28">
        <v>11865.528560000001</v>
      </c>
      <c r="C28" s="17">
        <f t="shared" si="0"/>
        <v>0.38740000000143482</v>
      </c>
      <c r="D28" s="16">
        <f t="shared" si="1"/>
        <v>929.76000000344357</v>
      </c>
      <c r="E28" s="28">
        <v>4611.4098400000003</v>
      </c>
      <c r="F28" s="17">
        <f t="shared" si="2"/>
        <v>0.1166800000000876</v>
      </c>
      <c r="G28" s="16">
        <f t="shared" si="3"/>
        <v>280.03200000021025</v>
      </c>
      <c r="H28" s="13">
        <f t="shared" si="4"/>
        <v>0.30118740319993664</v>
      </c>
      <c r="I28" s="19">
        <f t="shared" si="5"/>
        <v>0.95751279421139446</v>
      </c>
      <c r="J28" s="16">
        <f t="shared" si="6"/>
        <v>971.01574582007731</v>
      </c>
      <c r="K28" s="14">
        <v>6</v>
      </c>
      <c r="L28" s="21">
        <f t="shared" si="7"/>
        <v>93.546796321780107</v>
      </c>
      <c r="M28" s="14"/>
      <c r="N28" s="14"/>
    </row>
    <row r="29" spans="1:14" ht="18" customHeight="1" x14ac:dyDescent="0.2">
      <c r="A29" s="10" t="s">
        <v>38</v>
      </c>
      <c r="B29" s="28">
        <v>11865.90396</v>
      </c>
      <c r="C29" s="17">
        <f t="shared" si="0"/>
        <v>0.3753999999989901</v>
      </c>
      <c r="D29" s="16">
        <f t="shared" si="1"/>
        <v>900.95999999757623</v>
      </c>
      <c r="E29" s="28">
        <v>4611.50756</v>
      </c>
      <c r="F29" s="17">
        <f t="shared" si="2"/>
        <v>9.7719999999753782E-2</v>
      </c>
      <c r="G29" s="16">
        <f t="shared" si="3"/>
        <v>234.52799999940908</v>
      </c>
      <c r="H29" s="13">
        <f t="shared" si="4"/>
        <v>0.26030900372939975</v>
      </c>
      <c r="I29" s="19">
        <f t="shared" si="5"/>
        <v>0.96774963940571102</v>
      </c>
      <c r="J29" s="16">
        <f t="shared" si="6"/>
        <v>930.98458869057299</v>
      </c>
      <c r="K29" s="14">
        <v>6</v>
      </c>
      <c r="L29" s="21">
        <f t="shared" si="7"/>
        <v>89.690230124332658</v>
      </c>
      <c r="M29" s="14"/>
      <c r="N29" s="14"/>
    </row>
    <row r="30" spans="1:14" ht="18" customHeight="1" x14ac:dyDescent="0.2">
      <c r="A30" s="10" t="s">
        <v>39</v>
      </c>
      <c r="B30" s="28">
        <v>11866.26304</v>
      </c>
      <c r="C30" s="17">
        <f t="shared" si="0"/>
        <v>0.35908000000017637</v>
      </c>
      <c r="D30" s="16">
        <f t="shared" si="1"/>
        <v>861.79200000042329</v>
      </c>
      <c r="E30" s="28">
        <v>4611.5995199999998</v>
      </c>
      <c r="F30" s="17">
        <f t="shared" si="2"/>
        <v>9.1959999999744468E-2</v>
      </c>
      <c r="G30" s="16">
        <f t="shared" si="3"/>
        <v>220.70399999938672</v>
      </c>
      <c r="H30" s="13">
        <f t="shared" si="4"/>
        <v>0.25609891946000696</v>
      </c>
      <c r="I30" s="19">
        <f t="shared" si="5"/>
        <v>0.96873638814640917</v>
      </c>
      <c r="J30" s="16">
        <f t="shared" si="6"/>
        <v>889.60424171676414</v>
      </c>
      <c r="K30" s="14">
        <v>6</v>
      </c>
      <c r="L30" s="21">
        <f t="shared" si="7"/>
        <v>85.703684173098665</v>
      </c>
      <c r="M30" s="14"/>
      <c r="N30" s="14"/>
    </row>
    <row r="31" spans="1:14" ht="18" customHeight="1" x14ac:dyDescent="0.2">
      <c r="A31" s="10" t="s">
        <v>40</v>
      </c>
      <c r="B31" s="28">
        <v>11866.606519999999</v>
      </c>
      <c r="C31" s="17">
        <f t="shared" si="0"/>
        <v>0.34347999999954482</v>
      </c>
      <c r="D31" s="16">
        <f t="shared" si="1"/>
        <v>824.35199999890756</v>
      </c>
      <c r="E31" s="28">
        <v>4611.68264</v>
      </c>
      <c r="F31" s="17">
        <f t="shared" si="2"/>
        <v>8.312000000023545E-2</v>
      </c>
      <c r="G31" s="16">
        <f t="shared" si="3"/>
        <v>199.48800000056508</v>
      </c>
      <c r="H31" s="13">
        <f t="shared" si="4"/>
        <v>0.24199371142525214</v>
      </c>
      <c r="I31" s="19">
        <f t="shared" si="5"/>
        <v>0.97194583759064135</v>
      </c>
      <c r="J31" s="16">
        <f t="shared" si="6"/>
        <v>848.14602636953055</v>
      </c>
      <c r="K31" s="14">
        <v>6</v>
      </c>
      <c r="L31" s="21">
        <f t="shared" si="7"/>
        <v>81.709636451785229</v>
      </c>
      <c r="M31" s="14"/>
      <c r="N31" s="14"/>
    </row>
    <row r="32" spans="1:14" ht="18" customHeight="1" x14ac:dyDescent="0.2">
      <c r="A32" s="10" t="s">
        <v>41</v>
      </c>
      <c r="B32" s="28">
        <v>11866.9722</v>
      </c>
      <c r="C32" s="17">
        <f t="shared" si="0"/>
        <v>0.36568000000079337</v>
      </c>
      <c r="D32" s="16">
        <f t="shared" si="1"/>
        <v>877.63200000190409</v>
      </c>
      <c r="E32" s="28">
        <v>4611.7821599999997</v>
      </c>
      <c r="F32" s="17">
        <f t="shared" si="2"/>
        <v>9.9519999999756692E-2</v>
      </c>
      <c r="G32" s="16">
        <f t="shared" si="3"/>
        <v>238.84799999941606</v>
      </c>
      <c r="H32" s="13">
        <f t="shared" si="4"/>
        <v>0.27215051410944208</v>
      </c>
      <c r="I32" s="19">
        <f t="shared" si="5"/>
        <v>0.96490495194409787</v>
      </c>
      <c r="J32" s="16">
        <f t="shared" si="6"/>
        <v>909.55279919917962</v>
      </c>
      <c r="K32" s="14">
        <v>6</v>
      </c>
      <c r="L32" s="21">
        <f t="shared" si="7"/>
        <v>87.625510520152176</v>
      </c>
      <c r="M32" s="14"/>
      <c r="N32" s="14"/>
    </row>
    <row r="33" spans="1:14" ht="18" customHeight="1" x14ac:dyDescent="0.2">
      <c r="A33" s="10" t="s">
        <v>42</v>
      </c>
      <c r="B33" s="28">
        <v>11867.319799999999</v>
      </c>
      <c r="C33" s="17">
        <f t="shared" si="0"/>
        <v>0.34759999999914726</v>
      </c>
      <c r="D33" s="16">
        <f t="shared" si="1"/>
        <v>834.23999999795342</v>
      </c>
      <c r="E33" s="28">
        <v>4611.8790399999998</v>
      </c>
      <c r="F33" s="17">
        <f t="shared" si="2"/>
        <v>9.6880000000055588E-2</v>
      </c>
      <c r="G33" s="16">
        <f t="shared" si="3"/>
        <v>232.51200000013341</v>
      </c>
      <c r="H33" s="13">
        <f t="shared" si="4"/>
        <v>0.27871116225630971</v>
      </c>
      <c r="I33" s="19">
        <f t="shared" si="5"/>
        <v>0.96328568436883588</v>
      </c>
      <c r="J33" s="16">
        <f t="shared" si="6"/>
        <v>866.03591596460205</v>
      </c>
      <c r="K33" s="14">
        <v>6</v>
      </c>
      <c r="L33" s="21">
        <f t="shared" si="7"/>
        <v>83.433132559210222</v>
      </c>
      <c r="M33" s="14"/>
      <c r="N33" s="14"/>
    </row>
    <row r="34" spans="1:14" ht="18" customHeight="1" x14ac:dyDescent="0.2">
      <c r="A34" s="10" t="s">
        <v>43</v>
      </c>
      <c r="B34" s="28">
        <v>11867.65036</v>
      </c>
      <c r="C34" s="17">
        <f t="shared" si="0"/>
        <v>0.33056000000033237</v>
      </c>
      <c r="D34" s="16">
        <f t="shared" si="1"/>
        <v>793.34400000079768</v>
      </c>
      <c r="E34" s="28">
        <v>4611.9696000000004</v>
      </c>
      <c r="F34" s="17">
        <f t="shared" si="2"/>
        <v>9.0560000000550644E-2</v>
      </c>
      <c r="G34" s="16">
        <f t="shared" si="3"/>
        <v>217.34400000132155</v>
      </c>
      <c r="H34" s="13">
        <f t="shared" si="4"/>
        <v>0.27395934172452685</v>
      </c>
      <c r="I34" s="19">
        <f t="shared" si="5"/>
        <v>0.96446154614897051</v>
      </c>
      <c r="J34" s="16">
        <f t="shared" si="6"/>
        <v>822.57711898267644</v>
      </c>
      <c r="K34" s="14">
        <v>6</v>
      </c>
      <c r="L34" s="21">
        <f t="shared" si="7"/>
        <v>79.246350576365728</v>
      </c>
      <c r="M34" s="14"/>
      <c r="N34" s="14"/>
    </row>
    <row r="35" spans="1:14" ht="18" customHeight="1" x14ac:dyDescent="0.2">
      <c r="A35" s="10" t="s">
        <v>44</v>
      </c>
      <c r="B35" s="28">
        <v>11867.933999999999</v>
      </c>
      <c r="C35" s="17">
        <f t="shared" si="0"/>
        <v>0.28363999999965017</v>
      </c>
      <c r="D35" s="16">
        <f t="shared" si="1"/>
        <v>680.73599999916041</v>
      </c>
      <c r="E35" s="28">
        <v>4612.0602399999998</v>
      </c>
      <c r="F35" s="17">
        <f t="shared" si="2"/>
        <v>9.0639999999439169E-2</v>
      </c>
      <c r="G35" s="16">
        <f t="shared" si="3"/>
        <v>217.53599999865401</v>
      </c>
      <c r="H35" s="13">
        <f t="shared" si="4"/>
        <v>0.3195600056393702</v>
      </c>
      <c r="I35" s="19">
        <f t="shared" si="5"/>
        <v>0.952545730172633</v>
      </c>
      <c r="J35" s="16">
        <f t="shared" si="6"/>
        <v>714.64915377426371</v>
      </c>
      <c r="K35" s="14">
        <v>6</v>
      </c>
      <c r="L35" s="21">
        <f t="shared" si="7"/>
        <v>68.848666066884761</v>
      </c>
      <c r="M35" s="14"/>
      <c r="N35" s="14"/>
    </row>
    <row r="36" spans="1:14" ht="18" customHeight="1" x14ac:dyDescent="0.2">
      <c r="A36" s="10" t="s">
        <v>45</v>
      </c>
      <c r="B36" s="28">
        <v>11868.20592</v>
      </c>
      <c r="C36" s="17">
        <f t="shared" si="0"/>
        <v>0.27192000000104599</v>
      </c>
      <c r="D36" s="16">
        <f t="shared" si="1"/>
        <v>652.60800000251038</v>
      </c>
      <c r="E36" s="28">
        <v>4612.1468400000003</v>
      </c>
      <c r="F36" s="17">
        <f t="shared" si="2"/>
        <v>8.6600000000544242E-2</v>
      </c>
      <c r="G36" s="16">
        <f t="shared" si="3"/>
        <v>207.84000000130618</v>
      </c>
      <c r="H36" s="13">
        <f t="shared" si="4"/>
        <v>0.31847602236029393</v>
      </c>
      <c r="I36" s="19">
        <f t="shared" si="5"/>
        <v>0.95284474984049838</v>
      </c>
      <c r="J36" s="16">
        <f t="shared" si="6"/>
        <v>684.90486001182637</v>
      </c>
      <c r="K36" s="14">
        <v>6</v>
      </c>
      <c r="L36" s="21">
        <f t="shared" si="7"/>
        <v>65.983127168769414</v>
      </c>
      <c r="M36" s="14"/>
      <c r="N36" s="14"/>
    </row>
    <row r="37" spans="1:14" ht="18" customHeight="1" x14ac:dyDescent="0.2">
      <c r="A37" s="10" t="s">
        <v>46</v>
      </c>
      <c r="B37" s="28">
        <v>11868.47524</v>
      </c>
      <c r="C37" s="17">
        <f t="shared" si="0"/>
        <v>0.26931999999942491</v>
      </c>
      <c r="D37" s="16">
        <f t="shared" si="1"/>
        <v>646.36799999861978</v>
      </c>
      <c r="E37" s="28">
        <v>4612.23488</v>
      </c>
      <c r="F37" s="17">
        <f t="shared" si="2"/>
        <v>8.8039999999637075E-2</v>
      </c>
      <c r="G37" s="16">
        <f t="shared" si="3"/>
        <v>211.29599999912898</v>
      </c>
      <c r="H37" s="13">
        <f t="shared" si="4"/>
        <v>0.32689737115633843</v>
      </c>
      <c r="I37" s="19">
        <f t="shared" si="5"/>
        <v>0.95050254146546564</v>
      </c>
      <c r="J37" s="16">
        <f t="shared" si="6"/>
        <v>680.02763990726703</v>
      </c>
      <c r="K37" s="14">
        <v>6</v>
      </c>
      <c r="L37" s="21">
        <f t="shared" si="7"/>
        <v>65.51326010667313</v>
      </c>
      <c r="M37" s="14"/>
      <c r="N37" s="14"/>
    </row>
    <row r="38" spans="1:14" ht="18" customHeight="1" x14ac:dyDescent="0.2">
      <c r="A38" s="10" t="s">
        <v>47</v>
      </c>
      <c r="B38" s="28">
        <v>11868.70916</v>
      </c>
      <c r="C38" s="17">
        <f t="shared" si="0"/>
        <v>0.23392000000058033</v>
      </c>
      <c r="D38" s="16">
        <f t="shared" si="1"/>
        <v>561.40800000139279</v>
      </c>
      <c r="E38" s="28">
        <v>4612.2965199999999</v>
      </c>
      <c r="F38" s="17">
        <f t="shared" si="2"/>
        <v>6.1639999999897555E-2</v>
      </c>
      <c r="G38" s="16">
        <f t="shared" si="3"/>
        <v>147.93599999975413</v>
      </c>
      <c r="H38" s="13">
        <f t="shared" si="4"/>
        <v>0.26350889192777288</v>
      </c>
      <c r="I38" s="19">
        <f t="shared" si="5"/>
        <v>0.96699095134512292</v>
      </c>
      <c r="J38" s="16">
        <f t="shared" si="6"/>
        <v>580.57213381412919</v>
      </c>
      <c r="K38" s="14">
        <v>6</v>
      </c>
      <c r="L38" s="21">
        <f t="shared" si="7"/>
        <v>55.931804799049054</v>
      </c>
      <c r="M38" s="14"/>
      <c r="N38" s="14"/>
    </row>
    <row r="39" spans="1:14" ht="18" customHeight="1" x14ac:dyDescent="0.2">
      <c r="A39" s="10" t="s">
        <v>48</v>
      </c>
      <c r="B39" s="28">
        <v>11868.972</v>
      </c>
      <c r="C39" s="17">
        <f t="shared" si="0"/>
        <v>0.26283999999941443</v>
      </c>
      <c r="D39" s="16">
        <f t="shared" si="1"/>
        <v>630.81599999859463</v>
      </c>
      <c r="E39" s="28">
        <v>4612.4016799999999</v>
      </c>
      <c r="F39" s="17">
        <f t="shared" si="2"/>
        <v>0.10516000000006898</v>
      </c>
      <c r="G39" s="16">
        <f t="shared" si="3"/>
        <v>252.38400000016554</v>
      </c>
      <c r="H39" s="13">
        <f t="shared" si="4"/>
        <v>0.40009131030399958</v>
      </c>
      <c r="I39" s="19">
        <f t="shared" si="5"/>
        <v>0.9284474546229633</v>
      </c>
      <c r="J39" s="16">
        <f t="shared" si="6"/>
        <v>679.43101880199038</v>
      </c>
      <c r="K39" s="14">
        <v>6</v>
      </c>
      <c r="L39" s="21">
        <f t="shared" si="7"/>
        <v>65.455782158187901</v>
      </c>
      <c r="M39" s="14"/>
      <c r="N39" s="14"/>
    </row>
    <row r="40" spans="1:14" ht="18" customHeight="1" x14ac:dyDescent="0.2">
      <c r="A40" s="10" t="s">
        <v>49</v>
      </c>
      <c r="B40" s="28">
        <v>11869.23136</v>
      </c>
      <c r="C40" s="17">
        <f t="shared" si="0"/>
        <v>0.25936000000001513</v>
      </c>
      <c r="D40" s="16">
        <f t="shared" si="1"/>
        <v>622.46400000003632</v>
      </c>
      <c r="E40" s="28">
        <v>4612.51</v>
      </c>
      <c r="F40" s="17">
        <f t="shared" si="2"/>
        <v>0.1083200000002762</v>
      </c>
      <c r="G40" s="16">
        <f t="shared" si="3"/>
        <v>259.96800000066287</v>
      </c>
      <c r="H40" s="13">
        <f t="shared" si="4"/>
        <v>0.41764342998253345</v>
      </c>
      <c r="I40" s="19">
        <f t="shared" si="5"/>
        <v>0.92275661017964783</v>
      </c>
      <c r="J40" s="16">
        <f t="shared" si="6"/>
        <v>674.57007962137618</v>
      </c>
      <c r="K40" s="14">
        <v>6</v>
      </c>
      <c r="L40" s="21">
        <f t="shared" si="7"/>
        <v>64.987483585874401</v>
      </c>
      <c r="M40" s="14"/>
      <c r="N40" s="14"/>
    </row>
    <row r="41" spans="1:14" ht="18" customHeight="1" x14ac:dyDescent="0.2">
      <c r="A41" s="22"/>
      <c r="B41" s="22"/>
      <c r="C41" s="13"/>
      <c r="D41" s="16">
        <f>SUM(D17:D40)</f>
        <v>16994.495999997889</v>
      </c>
      <c r="E41" s="13"/>
      <c r="F41" s="13"/>
      <c r="G41" s="16">
        <f>SUM(G17:G40)</f>
        <v>5501.4720000013767</v>
      </c>
      <c r="H41" s="13">
        <f t="shared" si="4"/>
        <v>0.32372080937275577</v>
      </c>
      <c r="I41" s="19">
        <f t="shared" si="5"/>
        <v>0.95139117369224868</v>
      </c>
      <c r="J41" s="13">
        <f t="shared" si="6"/>
        <v>17862.785014122052</v>
      </c>
      <c r="K41" s="13"/>
      <c r="L41" s="14"/>
      <c r="M41" s="14"/>
      <c r="N41" s="14"/>
    </row>
    <row r="42" spans="1:14" ht="12.75" customHeight="1" x14ac:dyDescent="0.2">
      <c r="B42" s="44"/>
      <c r="C42" s="44"/>
      <c r="D42" s="44"/>
      <c r="J42" s="1"/>
    </row>
    <row r="43" spans="1:14" ht="12.75" customHeight="1" x14ac:dyDescent="0.2">
      <c r="J43" s="1"/>
    </row>
    <row r="44" spans="1:14" ht="12.75" customHeight="1" x14ac:dyDescent="0.2">
      <c r="A44" s="26" t="s">
        <v>50</v>
      </c>
      <c r="F44" s="26" t="s">
        <v>51</v>
      </c>
      <c r="J44" s="1"/>
      <c r="K44" s="1"/>
    </row>
    <row r="45" spans="1:14" ht="12.75" customHeight="1" x14ac:dyDescent="0.2">
      <c r="A45" s="1" t="s">
        <v>52</v>
      </c>
      <c r="F45" s="1" t="s">
        <v>53</v>
      </c>
      <c r="J45" s="1"/>
      <c r="K45" s="1"/>
    </row>
    <row r="46" spans="1:14" ht="12.75" customHeight="1" x14ac:dyDescent="0.2">
      <c r="A46" s="1" t="s">
        <v>54</v>
      </c>
      <c r="F46" s="1" t="s">
        <v>54</v>
      </c>
      <c r="J46" s="1"/>
      <c r="K46" s="1"/>
    </row>
    <row r="47" spans="1:14" ht="12.75" customHeight="1" x14ac:dyDescent="0.2">
      <c r="J47" s="1"/>
      <c r="K47" s="1"/>
    </row>
    <row r="48" spans="1:14" ht="12.75" customHeight="1" x14ac:dyDescent="0.2">
      <c r="A48" s="26"/>
      <c r="F48" s="26"/>
      <c r="J48" s="1"/>
      <c r="K48" s="1"/>
    </row>
    <row r="49" spans="1:11" ht="12.75" customHeight="1" x14ac:dyDescent="0.2">
      <c r="A49" s="1" t="s">
        <v>55</v>
      </c>
      <c r="J49" s="1"/>
      <c r="K49" s="1"/>
    </row>
    <row r="50" spans="1:11" ht="12.75" customHeight="1" x14ac:dyDescent="0.2">
      <c r="A50" s="1" t="s">
        <v>54</v>
      </c>
      <c r="J50" s="1"/>
      <c r="K50" s="1"/>
    </row>
    <row r="51" spans="1:11" ht="12.75" customHeight="1" x14ac:dyDescent="0.2">
      <c r="C51" s="4"/>
      <c r="D51" s="4"/>
    </row>
    <row r="52" spans="1:11" ht="12.75" customHeight="1" x14ac:dyDescent="0.2">
      <c r="C52" s="4"/>
      <c r="D52" s="4"/>
    </row>
    <row r="53" spans="1:11" ht="12.75" customHeight="1" x14ac:dyDescent="0.2">
      <c r="A53" s="1" t="s">
        <v>56</v>
      </c>
      <c r="C53" s="4"/>
      <c r="D53" s="4"/>
    </row>
    <row r="54" spans="1:11" ht="12.75" customHeight="1" x14ac:dyDescent="0.2">
      <c r="C54" s="4"/>
      <c r="D54" s="4"/>
    </row>
    <row r="55" spans="1:11" ht="12.75" customHeight="1" x14ac:dyDescent="0.2">
      <c r="A55" s="1" t="s">
        <v>57</v>
      </c>
      <c r="C55" s="4"/>
      <c r="D55" s="4"/>
      <c r="F55" s="1" t="s">
        <v>58</v>
      </c>
      <c r="J55" t="s">
        <v>59</v>
      </c>
    </row>
    <row r="56" spans="1:11" ht="12.75" customHeight="1" x14ac:dyDescent="0.2">
      <c r="C56" s="4"/>
      <c r="D56" s="4"/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532" spans="3:3" ht="12.75" customHeight="1" x14ac:dyDescent="0.2">
      <c r="C532" s="27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>
        <f t="shared" ref="C844:C903" si="8">B844-B843</f>
        <v>0</v>
      </c>
    </row>
    <row r="845" spans="3:3" ht="12.75" customHeight="1" x14ac:dyDescent="0.2">
      <c r="C845" s="27">
        <f t="shared" si="8"/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</sheetData>
  <mergeCells count="12">
    <mergeCell ref="A14:A15"/>
    <mergeCell ref="H14:H15"/>
    <mergeCell ref="I14:I15"/>
    <mergeCell ref="J14:J15"/>
    <mergeCell ref="K14:K15"/>
    <mergeCell ref="M14:N14"/>
    <mergeCell ref="B14:D14"/>
    <mergeCell ref="E14:G14"/>
    <mergeCell ref="F10:K10"/>
    <mergeCell ref="F11:K11"/>
    <mergeCell ref="F12:K12"/>
    <mergeCell ref="L14:L15"/>
  </mergeCells>
  <printOptions gridLines="1" gridLinesSet="0"/>
  <pageMargins left="0.74791700000000005" right="0.74791700000000005" top="0.98402800000000012" bottom="0.98402800000000012" header="0.5" footer="0.5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38" zoomScale="115" zoomScaleNormal="115" workbookViewId="0">
      <selection sqref="A1:N57"/>
    </sheetView>
  </sheetViews>
  <sheetFormatPr defaultColWidth="8" defaultRowHeight="12.75" customHeight="1" x14ac:dyDescent="0.2"/>
  <cols>
    <col min="1" max="1" width="7.5703125" style="1" customWidth="1"/>
    <col min="2" max="2" width="14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112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79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113</v>
      </c>
      <c r="C15" s="52"/>
      <c r="D15" s="52"/>
      <c r="E15" s="53" t="s">
        <v>114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1">
        <v>17597.450079999999</v>
      </c>
      <c r="C17" s="10"/>
      <c r="D17" s="10"/>
      <c r="E17" s="28">
        <v>3727.4148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1">
        <v>17597.534360000001</v>
      </c>
      <c r="C18" s="17">
        <f t="shared" ref="C18:C41" si="0">B18-B17</f>
        <v>8.42800000027637E-2</v>
      </c>
      <c r="D18" s="16">
        <f t="shared" ref="D18:D41" si="1">C18*3600</f>
        <v>303.40800000994932</v>
      </c>
      <c r="E18" s="28">
        <v>3727.4458399999999</v>
      </c>
      <c r="F18" s="17">
        <f t="shared" ref="F18:F41" si="2">E18-E17</f>
        <v>3.1039999999848078E-2</v>
      </c>
      <c r="G18" s="16">
        <f t="shared" ref="G18:G41" si="3">F18*3600</f>
        <v>111.74399999945308</v>
      </c>
      <c r="H18" s="13">
        <f t="shared" ref="H18:H41" si="4">G18/D18</f>
        <v>0.36829615565769125</v>
      </c>
      <c r="I18" s="19">
        <f t="shared" ref="I18:I41" si="5">1/SQRT(1+H18*H18)</f>
        <v>0.93838112999187551</v>
      </c>
      <c r="J18" s="16">
        <f t="shared" ref="J18:J41" si="6">SQRT(D18*D18+G18*G18)</f>
        <v>323.33130996845199</v>
      </c>
      <c r="K18" s="14">
        <v>6</v>
      </c>
      <c r="L18" s="21">
        <f t="shared" ref="L18:L41" si="7">D18/I18/K18/1.73</f>
        <v>31.149451827403851</v>
      </c>
      <c r="M18" s="14"/>
      <c r="N18" s="14"/>
    </row>
    <row r="19" spans="1:14" ht="18" customHeight="1" x14ac:dyDescent="0.2">
      <c r="A19" s="10" t="s">
        <v>27</v>
      </c>
      <c r="B19" s="11">
        <v>17597.613000000001</v>
      </c>
      <c r="C19" s="17">
        <f t="shared" si="0"/>
        <v>7.8639999999722932E-2</v>
      </c>
      <c r="D19" s="16">
        <f t="shared" si="1"/>
        <v>283.10399999900255</v>
      </c>
      <c r="E19" s="28">
        <v>3727.47568</v>
      </c>
      <c r="F19" s="17">
        <f t="shared" si="2"/>
        <v>2.9840000000149303E-2</v>
      </c>
      <c r="G19" s="16">
        <f t="shared" si="3"/>
        <v>107.42400000053749</v>
      </c>
      <c r="H19" s="13">
        <f t="shared" si="4"/>
        <v>0.37945066124433413</v>
      </c>
      <c r="I19" s="19">
        <f t="shared" si="5"/>
        <v>0.93495401677054601</v>
      </c>
      <c r="J19" s="16">
        <f t="shared" si="6"/>
        <v>302.79991841404239</v>
      </c>
      <c r="K19" s="14">
        <v>6</v>
      </c>
      <c r="L19" s="21">
        <f t="shared" si="7"/>
        <v>29.171475762431829</v>
      </c>
      <c r="M19" s="14"/>
      <c r="N19" s="14"/>
    </row>
    <row r="20" spans="1:14" ht="18" customHeight="1" x14ac:dyDescent="0.2">
      <c r="A20" s="10" t="s">
        <v>28</v>
      </c>
      <c r="B20" s="11">
        <v>17597.688200000001</v>
      </c>
      <c r="C20" s="17">
        <f t="shared" si="0"/>
        <v>7.519999999931315E-2</v>
      </c>
      <c r="D20" s="16">
        <f t="shared" si="1"/>
        <v>270.71999999752734</v>
      </c>
      <c r="E20" s="28">
        <v>3727.5053200000002</v>
      </c>
      <c r="F20" s="17">
        <f t="shared" si="2"/>
        <v>2.9640000000199507E-2</v>
      </c>
      <c r="G20" s="16">
        <f t="shared" si="3"/>
        <v>106.70400000071822</v>
      </c>
      <c r="H20" s="13">
        <f t="shared" si="4"/>
        <v>0.39414893617646579</v>
      </c>
      <c r="I20" s="19">
        <f t="shared" si="5"/>
        <v>0.93034189754380481</v>
      </c>
      <c r="J20" s="16">
        <f t="shared" si="6"/>
        <v>290.9897970974489</v>
      </c>
      <c r="K20" s="14">
        <v>6</v>
      </c>
      <c r="L20" s="21">
        <f t="shared" si="7"/>
        <v>28.033699142336115</v>
      </c>
      <c r="M20" s="14"/>
      <c r="N20" s="14"/>
    </row>
    <row r="21" spans="1:14" ht="18" customHeight="1" x14ac:dyDescent="0.2">
      <c r="A21" s="10" t="s">
        <v>29</v>
      </c>
      <c r="B21" s="11">
        <v>17597.762760000001</v>
      </c>
      <c r="C21" s="17">
        <f t="shared" si="0"/>
        <v>7.4560000000928994E-2</v>
      </c>
      <c r="D21" s="16">
        <f t="shared" si="1"/>
        <v>268.41600000334438</v>
      </c>
      <c r="E21" s="28">
        <v>3727.5352400000002</v>
      </c>
      <c r="F21" s="17">
        <f t="shared" si="2"/>
        <v>2.9919999999947322E-2</v>
      </c>
      <c r="G21" s="16">
        <f t="shared" si="3"/>
        <v>107.71199999981036</v>
      </c>
      <c r="H21" s="13">
        <f t="shared" si="4"/>
        <v>0.40128755364236224</v>
      </c>
      <c r="I21" s="19">
        <f t="shared" si="5"/>
        <v>0.92806407383312639</v>
      </c>
      <c r="J21" s="16">
        <f t="shared" si="6"/>
        <v>289.22140999890468</v>
      </c>
      <c r="K21" s="14">
        <v>6</v>
      </c>
      <c r="L21" s="21">
        <f t="shared" si="7"/>
        <v>27.863334296618948</v>
      </c>
      <c r="M21" s="14"/>
      <c r="N21" s="14"/>
    </row>
    <row r="22" spans="1:14" ht="18" customHeight="1" x14ac:dyDescent="0.2">
      <c r="A22" s="10" t="s">
        <v>30</v>
      </c>
      <c r="B22" s="11">
        <v>17597.836240000001</v>
      </c>
      <c r="C22" s="17">
        <f t="shared" si="0"/>
        <v>7.3479999999108259E-2</v>
      </c>
      <c r="D22" s="16">
        <f t="shared" si="1"/>
        <v>264.52799999678973</v>
      </c>
      <c r="E22" s="28">
        <v>3727.5650000000001</v>
      </c>
      <c r="F22" s="17">
        <f t="shared" si="2"/>
        <v>2.9759999999896536E-2</v>
      </c>
      <c r="G22" s="16">
        <f t="shared" si="3"/>
        <v>107.13599999962753</v>
      </c>
      <c r="H22" s="13">
        <f t="shared" si="4"/>
        <v>0.40500816549071444</v>
      </c>
      <c r="I22" s="19">
        <f t="shared" si="5"/>
        <v>0.92686741047621379</v>
      </c>
      <c r="J22" s="16">
        <f t="shared" si="6"/>
        <v>285.40004428559882</v>
      </c>
      <c r="K22" s="14">
        <v>6</v>
      </c>
      <c r="L22" s="21">
        <f t="shared" si="7"/>
        <v>27.495187310751334</v>
      </c>
      <c r="M22" s="14"/>
      <c r="N22" s="14"/>
    </row>
    <row r="23" spans="1:14" ht="18" customHeight="1" x14ac:dyDescent="0.2">
      <c r="A23" s="10" t="s">
        <v>31</v>
      </c>
      <c r="B23" s="11">
        <v>17597.911319999999</v>
      </c>
      <c r="C23" s="17">
        <f t="shared" si="0"/>
        <v>7.5079999998706626E-2</v>
      </c>
      <c r="D23" s="16">
        <f t="shared" si="1"/>
        <v>270.28799999534385</v>
      </c>
      <c r="E23" s="28">
        <v>3727.59492</v>
      </c>
      <c r="F23" s="17">
        <f t="shared" si="2"/>
        <v>2.9919999999947322E-2</v>
      </c>
      <c r="G23" s="16">
        <f t="shared" si="3"/>
        <v>107.71199999981036</v>
      </c>
      <c r="H23" s="13">
        <f t="shared" si="4"/>
        <v>0.39850825786444782</v>
      </c>
      <c r="I23" s="19">
        <f t="shared" si="5"/>
        <v>0.92895377045565841</v>
      </c>
      <c r="J23" s="16">
        <f t="shared" si="6"/>
        <v>290.9595811885942</v>
      </c>
      <c r="K23" s="14">
        <v>6</v>
      </c>
      <c r="L23" s="21">
        <f t="shared" si="7"/>
        <v>28.030788168458017</v>
      </c>
      <c r="M23" s="14"/>
      <c r="N23" s="14"/>
    </row>
    <row r="24" spans="1:14" ht="18" customHeight="1" x14ac:dyDescent="0.2">
      <c r="A24" s="10" t="s">
        <v>32</v>
      </c>
      <c r="B24" s="11">
        <v>17597.991119999999</v>
      </c>
      <c r="C24" s="17">
        <f t="shared" si="0"/>
        <v>7.9799999999522697E-2</v>
      </c>
      <c r="D24" s="16">
        <f t="shared" si="1"/>
        <v>287.27999999828171</v>
      </c>
      <c r="E24" s="28">
        <v>3727.6244000000002</v>
      </c>
      <c r="F24" s="17">
        <f t="shared" si="2"/>
        <v>2.9480000000148721E-2</v>
      </c>
      <c r="G24" s="16">
        <f t="shared" si="3"/>
        <v>106.12800000053539</v>
      </c>
      <c r="H24" s="13">
        <f t="shared" si="4"/>
        <v>0.3694235589013164</v>
      </c>
      <c r="I24" s="19">
        <f t="shared" si="5"/>
        <v>0.93803769858875707</v>
      </c>
      <c r="J24" s="16">
        <f t="shared" si="6"/>
        <v>306.25634815155485</v>
      </c>
      <c r="K24" s="14">
        <v>6</v>
      </c>
      <c r="L24" s="21">
        <f t="shared" si="7"/>
        <v>29.504465139841514</v>
      </c>
      <c r="M24" s="14"/>
      <c r="N24" s="14"/>
    </row>
    <row r="25" spans="1:14" ht="18" customHeight="1" x14ac:dyDescent="0.2">
      <c r="A25" s="10" t="s">
        <v>33</v>
      </c>
      <c r="B25" s="11">
        <v>17598.078519999999</v>
      </c>
      <c r="C25" s="17">
        <f t="shared" si="0"/>
        <v>8.7400000000343425E-2</v>
      </c>
      <c r="D25" s="16">
        <f t="shared" si="1"/>
        <v>314.64000000123633</v>
      </c>
      <c r="E25" s="28">
        <v>3727.6529999999998</v>
      </c>
      <c r="F25" s="17">
        <f t="shared" si="2"/>
        <v>2.8599999999642023E-2</v>
      </c>
      <c r="G25" s="16">
        <f t="shared" si="3"/>
        <v>102.95999999871128</v>
      </c>
      <c r="H25" s="13">
        <f t="shared" si="4"/>
        <v>0.32723112127608289</v>
      </c>
      <c r="I25" s="19">
        <f t="shared" si="5"/>
        <v>0.95040881761779772</v>
      </c>
      <c r="J25" s="16">
        <f t="shared" si="6"/>
        <v>331.05753457746982</v>
      </c>
      <c r="K25" s="14">
        <v>6</v>
      </c>
      <c r="L25" s="21">
        <f t="shared" si="7"/>
        <v>31.893789458330431</v>
      </c>
      <c r="M25" s="14"/>
      <c r="N25" s="14"/>
    </row>
    <row r="26" spans="1:14" ht="18" customHeight="1" x14ac:dyDescent="0.2">
      <c r="A26" s="10" t="s">
        <v>34</v>
      </c>
      <c r="B26" s="11">
        <v>17598.169999999998</v>
      </c>
      <c r="C26" s="17">
        <f t="shared" si="0"/>
        <v>9.1479999999137362E-2</v>
      </c>
      <c r="D26" s="16">
        <f t="shared" si="1"/>
        <v>329.3279999968945</v>
      </c>
      <c r="E26" s="28">
        <v>3727.6808000000001</v>
      </c>
      <c r="F26" s="17">
        <f t="shared" si="2"/>
        <v>2.7800000000297587E-2</v>
      </c>
      <c r="G26" s="16">
        <f t="shared" si="3"/>
        <v>100.08000000107131</v>
      </c>
      <c r="H26" s="13">
        <f t="shared" si="4"/>
        <v>0.30389156100305786</v>
      </c>
      <c r="I26" s="19">
        <f t="shared" si="5"/>
        <v>0.95679539721361928</v>
      </c>
      <c r="J26" s="16">
        <f t="shared" si="6"/>
        <v>344.19898021663136</v>
      </c>
      <c r="K26" s="14">
        <v>6</v>
      </c>
      <c r="L26" s="21">
        <f t="shared" si="7"/>
        <v>33.159824683683176</v>
      </c>
      <c r="M26" s="14"/>
      <c r="N26" s="14"/>
    </row>
    <row r="27" spans="1:14" ht="18" customHeight="1" x14ac:dyDescent="0.2">
      <c r="A27" s="34" t="s">
        <v>35</v>
      </c>
      <c r="B27" s="11">
        <v>17598.26224</v>
      </c>
      <c r="C27" s="17">
        <f t="shared" si="0"/>
        <v>9.224000000176602E-2</v>
      </c>
      <c r="D27" s="16">
        <f t="shared" si="1"/>
        <v>332.06400000635767</v>
      </c>
      <c r="E27" s="28">
        <v>3727.7082399999999</v>
      </c>
      <c r="F27" s="17">
        <f t="shared" si="2"/>
        <v>2.7439999999842257E-2</v>
      </c>
      <c r="G27" s="16">
        <f t="shared" si="3"/>
        <v>98.783999999432126</v>
      </c>
      <c r="H27" s="13">
        <f t="shared" si="4"/>
        <v>0.29748482219554306</v>
      </c>
      <c r="I27" s="19">
        <f t="shared" si="5"/>
        <v>0.95848724522688822</v>
      </c>
      <c r="J27" s="16">
        <f t="shared" si="6"/>
        <v>346.44592472146371</v>
      </c>
      <c r="K27" s="14">
        <v>6</v>
      </c>
      <c r="L27" s="21">
        <f t="shared" si="7"/>
        <v>33.376293325767222</v>
      </c>
      <c r="M27" s="14"/>
      <c r="N27" s="14"/>
    </row>
    <row r="28" spans="1:14" ht="18" customHeight="1" x14ac:dyDescent="0.2">
      <c r="A28" s="10" t="s">
        <v>36</v>
      </c>
      <c r="B28" s="11">
        <v>17598.355800000001</v>
      </c>
      <c r="C28" s="17">
        <f t="shared" si="0"/>
        <v>9.3560000001161825E-2</v>
      </c>
      <c r="D28" s="16">
        <f t="shared" si="1"/>
        <v>336.81600000418257</v>
      </c>
      <c r="E28" s="28">
        <v>3727.7358399999998</v>
      </c>
      <c r="F28" s="17">
        <f t="shared" si="2"/>
        <v>2.7599999999893043E-2</v>
      </c>
      <c r="G28" s="16">
        <f t="shared" si="3"/>
        <v>99.359999999614956</v>
      </c>
      <c r="H28" s="13">
        <f t="shared" si="4"/>
        <v>0.29499786232952446</v>
      </c>
      <c r="I28" s="19">
        <f t="shared" si="5"/>
        <v>0.95913664877089333</v>
      </c>
      <c r="J28" s="16">
        <f t="shared" si="6"/>
        <v>351.16581191616734</v>
      </c>
      <c r="K28" s="14">
        <v>6</v>
      </c>
      <c r="L28" s="21">
        <f t="shared" si="7"/>
        <v>33.831003074775275</v>
      </c>
      <c r="M28" s="14"/>
      <c r="N28" s="14"/>
    </row>
    <row r="29" spans="1:14" ht="18" customHeight="1" x14ac:dyDescent="0.2">
      <c r="A29" s="10" t="s">
        <v>37</v>
      </c>
      <c r="B29" s="11">
        <v>17598.449720000001</v>
      </c>
      <c r="C29" s="17">
        <f t="shared" si="0"/>
        <v>9.3919999999343418E-2</v>
      </c>
      <c r="D29" s="16">
        <f t="shared" si="1"/>
        <v>338.1119999976363</v>
      </c>
      <c r="E29" s="28">
        <v>3727.76404</v>
      </c>
      <c r="F29" s="17">
        <f t="shared" si="2"/>
        <v>2.8200000000197178E-2</v>
      </c>
      <c r="G29" s="16">
        <f t="shared" si="3"/>
        <v>101.52000000070984</v>
      </c>
      <c r="H29" s="13">
        <f t="shared" si="4"/>
        <v>0.30025553663111498</v>
      </c>
      <c r="I29" s="19">
        <f t="shared" si="5"/>
        <v>0.95775889858714036</v>
      </c>
      <c r="J29" s="16">
        <f t="shared" si="6"/>
        <v>353.02412798921512</v>
      </c>
      <c r="K29" s="14">
        <v>6</v>
      </c>
      <c r="L29" s="21">
        <f t="shared" si="7"/>
        <v>34.010031598190274</v>
      </c>
      <c r="M29" s="14"/>
      <c r="N29" s="14"/>
    </row>
    <row r="30" spans="1:14" ht="18" customHeight="1" x14ac:dyDescent="0.2">
      <c r="A30" s="10" t="s">
        <v>38</v>
      </c>
      <c r="B30" s="11">
        <v>17598.543160000001</v>
      </c>
      <c r="C30" s="17">
        <f t="shared" si="0"/>
        <v>9.3440000000555301E-2</v>
      </c>
      <c r="D30" s="16">
        <f t="shared" si="1"/>
        <v>336.38400000199908</v>
      </c>
      <c r="E30" s="28">
        <v>3727.79288</v>
      </c>
      <c r="F30" s="17">
        <f t="shared" si="2"/>
        <v>2.8839999999945576E-2</v>
      </c>
      <c r="G30" s="16">
        <f t="shared" si="3"/>
        <v>103.82399999980407</v>
      </c>
      <c r="H30" s="13">
        <f t="shared" si="4"/>
        <v>0.30864726027155592</v>
      </c>
      <c r="I30" s="19">
        <f t="shared" si="5"/>
        <v>0.95552216483322316</v>
      </c>
      <c r="J30" s="16">
        <f t="shared" si="6"/>
        <v>352.04206912427986</v>
      </c>
      <c r="K30" s="14">
        <v>6</v>
      </c>
      <c r="L30" s="21">
        <f t="shared" si="7"/>
        <v>33.915420917560681</v>
      </c>
      <c r="M30" s="14"/>
      <c r="N30" s="14"/>
    </row>
    <row r="31" spans="1:14" ht="18" customHeight="1" x14ac:dyDescent="0.2">
      <c r="A31" s="10" t="s">
        <v>39</v>
      </c>
      <c r="B31" s="11">
        <v>17598.63608</v>
      </c>
      <c r="C31" s="17">
        <f t="shared" si="0"/>
        <v>9.2919999999139691E-2</v>
      </c>
      <c r="D31" s="16">
        <f t="shared" si="1"/>
        <v>334.51199999690289</v>
      </c>
      <c r="E31" s="28">
        <v>3727.8211200000001</v>
      </c>
      <c r="F31" s="17">
        <f t="shared" si="2"/>
        <v>2.8240000000096188E-2</v>
      </c>
      <c r="G31" s="16">
        <f t="shared" si="3"/>
        <v>101.66400000034628</v>
      </c>
      <c r="H31" s="13">
        <f t="shared" si="4"/>
        <v>0.30391734826041383</v>
      </c>
      <c r="I31" s="19">
        <f t="shared" si="5"/>
        <v>0.95678853293695854</v>
      </c>
      <c r="J31" s="16">
        <f t="shared" si="6"/>
        <v>349.61957473516605</v>
      </c>
      <c r="K31" s="14">
        <v>6</v>
      </c>
      <c r="L31" s="21">
        <f t="shared" si="7"/>
        <v>33.682039955218315</v>
      </c>
      <c r="M31" s="14"/>
      <c r="N31" s="14"/>
    </row>
    <row r="32" spans="1:14" ht="18" customHeight="1" x14ac:dyDescent="0.2">
      <c r="A32" s="10" t="s">
        <v>40</v>
      </c>
      <c r="B32" s="11">
        <v>17598.73028</v>
      </c>
      <c r="C32" s="17">
        <f t="shared" si="0"/>
        <v>9.419999999954598E-2</v>
      </c>
      <c r="D32" s="16">
        <f t="shared" si="1"/>
        <v>339.11999999836553</v>
      </c>
      <c r="E32" s="28">
        <v>3727.8496</v>
      </c>
      <c r="F32" s="17">
        <f t="shared" si="2"/>
        <v>2.8479999999944994E-2</v>
      </c>
      <c r="G32" s="16">
        <f t="shared" si="3"/>
        <v>102.52799999980198</v>
      </c>
      <c r="H32" s="13">
        <f t="shared" si="4"/>
        <v>0.3023354564764571</v>
      </c>
      <c r="I32" s="19">
        <f t="shared" si="5"/>
        <v>0.95720880884729842</v>
      </c>
      <c r="J32" s="16">
        <f t="shared" si="6"/>
        <v>354.2800660252434</v>
      </c>
      <c r="K32" s="14">
        <v>6</v>
      </c>
      <c r="L32" s="21">
        <f t="shared" si="7"/>
        <v>34.131027555418449</v>
      </c>
      <c r="M32" s="14"/>
      <c r="N32" s="14"/>
    </row>
    <row r="33" spans="1:14" ht="18" customHeight="1" x14ac:dyDescent="0.2">
      <c r="A33" s="10" t="s">
        <v>41</v>
      </c>
      <c r="B33" s="11">
        <v>17598.8272</v>
      </c>
      <c r="C33" s="17">
        <f t="shared" si="0"/>
        <v>9.6919999999954598E-2</v>
      </c>
      <c r="D33" s="16">
        <f t="shared" si="1"/>
        <v>348.91199999983655</v>
      </c>
      <c r="E33" s="28">
        <v>3727.8780000000002</v>
      </c>
      <c r="F33" s="17">
        <f t="shared" si="2"/>
        <v>2.8400000000146974E-2</v>
      </c>
      <c r="G33" s="16">
        <f t="shared" si="3"/>
        <v>102.24000000052911</v>
      </c>
      <c r="H33" s="13">
        <f t="shared" si="4"/>
        <v>0.29302517540404743</v>
      </c>
      <c r="I33" s="19">
        <f t="shared" si="5"/>
        <v>0.95964881592440676</v>
      </c>
      <c r="J33" s="16">
        <f t="shared" si="6"/>
        <v>363.58300475131415</v>
      </c>
      <c r="K33" s="14">
        <v>6</v>
      </c>
      <c r="L33" s="21">
        <f t="shared" si="7"/>
        <v>35.027264426908872</v>
      </c>
      <c r="M33" s="14"/>
      <c r="N33" s="14"/>
    </row>
    <row r="34" spans="1:14" ht="18" customHeight="1" x14ac:dyDescent="0.2">
      <c r="A34" s="10" t="s">
        <v>42</v>
      </c>
      <c r="B34" s="11">
        <v>17598.928639999998</v>
      </c>
      <c r="C34" s="17">
        <f t="shared" si="0"/>
        <v>0.10143999999854714</v>
      </c>
      <c r="D34" s="16">
        <f t="shared" si="1"/>
        <v>365.18399999476969</v>
      </c>
      <c r="E34" s="28">
        <v>3727.9066800000001</v>
      </c>
      <c r="F34" s="17">
        <f t="shared" si="2"/>
        <v>2.867999999989479E-2</v>
      </c>
      <c r="G34" s="16">
        <f t="shared" si="3"/>
        <v>103.24799999962124</v>
      </c>
      <c r="H34" s="13">
        <f t="shared" si="4"/>
        <v>0.28272870662761784</v>
      </c>
      <c r="I34" s="19">
        <f t="shared" si="5"/>
        <v>0.96227917420236142</v>
      </c>
      <c r="J34" s="16">
        <f t="shared" si="6"/>
        <v>379.49901627817394</v>
      </c>
      <c r="K34" s="14">
        <v>6</v>
      </c>
      <c r="L34" s="21">
        <f t="shared" si="7"/>
        <v>36.560598870729663</v>
      </c>
      <c r="M34" s="14"/>
      <c r="N34" s="14"/>
    </row>
    <row r="35" spans="1:14" ht="18" customHeight="1" x14ac:dyDescent="0.2">
      <c r="A35" s="10" t="s">
        <v>43</v>
      </c>
      <c r="B35" s="11">
        <v>17599.030599999998</v>
      </c>
      <c r="C35" s="17">
        <f t="shared" si="0"/>
        <v>0.10195999999996275</v>
      </c>
      <c r="D35" s="16">
        <f t="shared" si="1"/>
        <v>367.05599999986589</v>
      </c>
      <c r="E35" s="28">
        <v>3727.9351200000001</v>
      </c>
      <c r="F35" s="17">
        <f t="shared" si="2"/>
        <v>2.8440000000045984E-2</v>
      </c>
      <c r="G35" s="16">
        <f t="shared" si="3"/>
        <v>102.38400000016554</v>
      </c>
      <c r="H35" s="13">
        <f t="shared" si="4"/>
        <v>0.2789329148691288</v>
      </c>
      <c r="I35" s="19">
        <f t="shared" si="5"/>
        <v>0.96323042272630177</v>
      </c>
      <c r="J35" s="16">
        <f t="shared" si="6"/>
        <v>381.06769817439977</v>
      </c>
      <c r="K35" s="14">
        <v>6</v>
      </c>
      <c r="L35" s="21">
        <f t="shared" si="7"/>
        <v>36.711724294258175</v>
      </c>
      <c r="M35" s="14"/>
      <c r="N35" s="14"/>
    </row>
    <row r="36" spans="1:14" ht="18" customHeight="1" x14ac:dyDescent="0.2">
      <c r="A36" s="10" t="s">
        <v>44</v>
      </c>
      <c r="B36" s="11">
        <v>17599.133880000001</v>
      </c>
      <c r="C36" s="17">
        <f t="shared" si="0"/>
        <v>0.10328000000299653</v>
      </c>
      <c r="D36" s="16">
        <f t="shared" si="1"/>
        <v>371.80800001078751</v>
      </c>
      <c r="E36" s="28">
        <v>3727.9641200000001</v>
      </c>
      <c r="F36" s="17">
        <f t="shared" si="2"/>
        <v>2.8999999999996362E-2</v>
      </c>
      <c r="G36" s="16">
        <f t="shared" si="3"/>
        <v>104.3999999999869</v>
      </c>
      <c r="H36" s="13">
        <f t="shared" si="4"/>
        <v>0.28079008519708526</v>
      </c>
      <c r="I36" s="19">
        <f t="shared" si="5"/>
        <v>0.96276625872004984</v>
      </c>
      <c r="J36" s="16">
        <f t="shared" si="6"/>
        <v>386.18719408082274</v>
      </c>
      <c r="K36" s="14">
        <v>6</v>
      </c>
      <c r="L36" s="21">
        <f t="shared" si="7"/>
        <v>37.204931992372138</v>
      </c>
      <c r="M36" s="14"/>
      <c r="N36" s="14"/>
    </row>
    <row r="37" spans="1:14" ht="18" customHeight="1" x14ac:dyDescent="0.2">
      <c r="A37" s="10" t="s">
        <v>45</v>
      </c>
      <c r="B37" s="11">
        <v>17599.23848</v>
      </c>
      <c r="C37" s="17">
        <f t="shared" si="0"/>
        <v>0.10459999999875436</v>
      </c>
      <c r="D37" s="16">
        <f t="shared" si="1"/>
        <v>376.55999999551568</v>
      </c>
      <c r="E37" s="28">
        <v>3727.99424</v>
      </c>
      <c r="F37" s="17">
        <f t="shared" si="2"/>
        <v>3.0119999999897118E-2</v>
      </c>
      <c r="G37" s="16">
        <f t="shared" si="3"/>
        <v>108.43199999962962</v>
      </c>
      <c r="H37" s="13">
        <f t="shared" si="4"/>
        <v>0.28795411090110712</v>
      </c>
      <c r="I37" s="19">
        <f t="shared" si="5"/>
        <v>0.96095333860812526</v>
      </c>
      <c r="J37" s="16">
        <f t="shared" si="6"/>
        <v>391.86085823994011</v>
      </c>
      <c r="K37" s="14">
        <v>6</v>
      </c>
      <c r="L37" s="21">
        <f t="shared" si="7"/>
        <v>37.751527768780356</v>
      </c>
      <c r="M37" s="14"/>
      <c r="N37" s="14"/>
    </row>
    <row r="38" spans="1:14" ht="18" customHeight="1" x14ac:dyDescent="0.2">
      <c r="A38" s="10" t="s">
        <v>46</v>
      </c>
      <c r="B38" s="11">
        <v>17599.341759999999</v>
      </c>
      <c r="C38" s="17">
        <f t="shared" si="0"/>
        <v>0.10327999999935855</v>
      </c>
      <c r="D38" s="16">
        <f t="shared" si="1"/>
        <v>371.80799999769079</v>
      </c>
      <c r="E38" s="28">
        <v>3728.02412</v>
      </c>
      <c r="F38" s="17">
        <f t="shared" si="2"/>
        <v>2.9880000000048312E-2</v>
      </c>
      <c r="G38" s="16">
        <f t="shared" si="3"/>
        <v>107.56800000017392</v>
      </c>
      <c r="H38" s="13">
        <f t="shared" si="4"/>
        <v>0.28931061193100205</v>
      </c>
      <c r="I38" s="19">
        <f t="shared" si="5"/>
        <v>0.96060609313018508</v>
      </c>
      <c r="J38" s="16">
        <f t="shared" si="6"/>
        <v>387.05563358039404</v>
      </c>
      <c r="K38" s="14">
        <v>6</v>
      </c>
      <c r="L38" s="21">
        <f t="shared" si="7"/>
        <v>37.288596684045672</v>
      </c>
      <c r="M38" s="14"/>
      <c r="N38" s="14"/>
    </row>
    <row r="39" spans="1:14" ht="18" customHeight="1" x14ac:dyDescent="0.2">
      <c r="A39" s="10" t="s">
        <v>47</v>
      </c>
      <c r="B39" s="11">
        <v>17599.443240000001</v>
      </c>
      <c r="C39" s="17">
        <f t="shared" si="0"/>
        <v>0.10148000000117463</v>
      </c>
      <c r="D39" s="16">
        <f t="shared" si="1"/>
        <v>365.32800000422867</v>
      </c>
      <c r="E39" s="28">
        <v>3728.0542</v>
      </c>
      <c r="F39" s="17">
        <f t="shared" si="2"/>
        <v>3.0079999999998108E-2</v>
      </c>
      <c r="G39" s="16">
        <f t="shared" si="3"/>
        <v>108.28799999999319</v>
      </c>
      <c r="H39" s="13">
        <f t="shared" si="4"/>
        <v>0.29641308631897845</v>
      </c>
      <c r="I39" s="19">
        <f t="shared" si="5"/>
        <v>0.95876760719530763</v>
      </c>
      <c r="J39" s="16">
        <f t="shared" si="6"/>
        <v>381.03915616520072</v>
      </c>
      <c r="K39" s="14">
        <v>6</v>
      </c>
      <c r="L39" s="21">
        <f t="shared" si="7"/>
        <v>36.708974582389281</v>
      </c>
      <c r="M39" s="14"/>
      <c r="N39" s="14"/>
    </row>
    <row r="40" spans="1:14" ht="18" customHeight="1" x14ac:dyDescent="0.2">
      <c r="A40" s="10" t="s">
        <v>48</v>
      </c>
      <c r="B40" s="11">
        <v>17599.538919999999</v>
      </c>
      <c r="C40" s="17">
        <f t="shared" si="0"/>
        <v>9.5679999998537824E-2</v>
      </c>
      <c r="D40" s="16">
        <f t="shared" si="1"/>
        <v>344.44799999473616</v>
      </c>
      <c r="E40" s="28">
        <v>3728.08412</v>
      </c>
      <c r="F40" s="17">
        <f t="shared" si="2"/>
        <v>2.9919999999947322E-2</v>
      </c>
      <c r="G40" s="16">
        <f t="shared" si="3"/>
        <v>107.71199999981036</v>
      </c>
      <c r="H40" s="13">
        <f t="shared" si="4"/>
        <v>0.31270903010456269</v>
      </c>
      <c r="I40" s="19">
        <f t="shared" si="5"/>
        <v>0.95442316267358018</v>
      </c>
      <c r="J40" s="16">
        <f t="shared" si="6"/>
        <v>360.89652207292454</v>
      </c>
      <c r="K40" s="14">
        <v>6</v>
      </c>
      <c r="L40" s="21">
        <f t="shared" si="7"/>
        <v>34.768451066755738</v>
      </c>
      <c r="M40" s="14"/>
      <c r="N40" s="14"/>
    </row>
    <row r="41" spans="1:14" ht="18" customHeight="1" x14ac:dyDescent="0.2">
      <c r="A41" s="10" t="s">
        <v>49</v>
      </c>
      <c r="B41" s="11">
        <v>17599.627359999999</v>
      </c>
      <c r="C41" s="17">
        <f t="shared" si="0"/>
        <v>8.8439999999536667E-2</v>
      </c>
      <c r="D41" s="16">
        <f t="shared" si="1"/>
        <v>318.383999998332</v>
      </c>
      <c r="E41" s="28">
        <v>3728.1143200000001</v>
      </c>
      <c r="F41" s="17">
        <f t="shared" si="2"/>
        <v>3.0200000000149885E-2</v>
      </c>
      <c r="G41" s="16">
        <f t="shared" si="3"/>
        <v>108.72000000053959</v>
      </c>
      <c r="H41" s="13">
        <f t="shared" si="4"/>
        <v>0.34147444595554161</v>
      </c>
      <c r="I41" s="19">
        <f t="shared" si="5"/>
        <v>0.94634666356219077</v>
      </c>
      <c r="J41" s="16">
        <f t="shared" si="6"/>
        <v>336.43485231921977</v>
      </c>
      <c r="K41" s="14">
        <v>6</v>
      </c>
      <c r="L41" s="21">
        <f t="shared" si="7"/>
        <v>32.411835483547186</v>
      </c>
      <c r="M41" s="14"/>
      <c r="N41" s="14"/>
    </row>
    <row r="42" spans="1:14" ht="18" customHeight="1" x14ac:dyDescent="0.2">
      <c r="A42" s="22"/>
      <c r="B42" s="22"/>
      <c r="C42" s="13">
        <f>SUM(C18:C41)</f>
        <v>2.1772799999998824</v>
      </c>
      <c r="D42" s="16">
        <f>SUM(D18:D41)</f>
        <v>7838.2079999995767</v>
      </c>
      <c r="E42" s="13"/>
      <c r="F42" s="13">
        <f>SUM(F18:F41)</f>
        <v>0.69952000000012049</v>
      </c>
      <c r="G42" s="16">
        <f>SUM(G18:G41)</f>
        <v>2518.2720000004338</v>
      </c>
      <c r="H42" s="13"/>
      <c r="I42" s="19"/>
      <c r="J42" s="16"/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F10:K10"/>
    <mergeCell ref="F11:K11"/>
    <mergeCell ref="F12:K12"/>
    <mergeCell ref="K15:K16"/>
    <mergeCell ref="L15:L16"/>
    <mergeCell ref="A15:A16"/>
    <mergeCell ref="H15:H16"/>
    <mergeCell ref="I15:I16"/>
    <mergeCell ref="J15:J16"/>
    <mergeCell ref="M15:N15"/>
    <mergeCell ref="B15:D15"/>
    <mergeCell ref="E15:G15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41" zoomScale="115" zoomScaleNormal="115" workbookViewId="0">
      <selection sqref="A1:N57"/>
    </sheetView>
  </sheetViews>
  <sheetFormatPr defaultColWidth="8" defaultRowHeight="12.75" customHeight="1" x14ac:dyDescent="0.2"/>
  <cols>
    <col min="1" max="1" width="7.5703125" style="1" customWidth="1"/>
    <col min="2" max="2" width="14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115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83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116</v>
      </c>
      <c r="C15" s="52"/>
      <c r="D15" s="52"/>
      <c r="E15" s="53" t="s">
        <v>117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1">
        <v>17790.700799999999</v>
      </c>
      <c r="C17" s="10"/>
      <c r="D17" s="10"/>
      <c r="E17" s="28">
        <v>6573.2918499999996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1">
        <v>17790.8295</v>
      </c>
      <c r="C18" s="17">
        <f t="shared" ref="C18:C41" si="0">B18-B17</f>
        <v>0.12870000000111759</v>
      </c>
      <c r="D18" s="16">
        <f t="shared" ref="D18:D41" si="1">C18*4800</f>
        <v>617.76000000536442</v>
      </c>
      <c r="E18" s="28">
        <v>6573.3276999999998</v>
      </c>
      <c r="F18" s="17">
        <f t="shared" ref="F18:F41" si="2">E18-E17</f>
        <v>3.5850000000209548E-2</v>
      </c>
      <c r="G18" s="16">
        <f t="shared" ref="G18:G41" si="3">F18*4800</f>
        <v>172.08000000100583</v>
      </c>
      <c r="H18" s="13">
        <f t="shared" ref="H18:H41" si="4">G18/D18</f>
        <v>0.27855477855398786</v>
      </c>
      <c r="I18" s="19">
        <f t="shared" ref="I18:I41" si="5">1/SQRT(1+H18*H18)</f>
        <v>0.96332463510360378</v>
      </c>
      <c r="J18" s="16">
        <f t="shared" ref="J18:J41" si="6">SQRT(D18*D18+G18*G18)</f>
        <v>641.27914671145675</v>
      </c>
      <c r="K18" s="14">
        <v>6</v>
      </c>
      <c r="L18" s="21">
        <f t="shared" ref="L18:L41" si="7">D18/I18/K18/1.73</f>
        <v>61.780264615747278</v>
      </c>
      <c r="M18" s="14"/>
      <c r="N18" s="14"/>
    </row>
    <row r="19" spans="1:14" ht="18" customHeight="1" x14ac:dyDescent="0.2">
      <c r="A19" s="10" t="s">
        <v>27</v>
      </c>
      <c r="B19" s="11">
        <v>17790.950700000001</v>
      </c>
      <c r="C19" s="17">
        <f t="shared" si="0"/>
        <v>0.12120000000140863</v>
      </c>
      <c r="D19" s="16">
        <f t="shared" si="1"/>
        <v>581.7600000067614</v>
      </c>
      <c r="E19" s="28">
        <v>6573.36265</v>
      </c>
      <c r="F19" s="17">
        <f t="shared" si="2"/>
        <v>3.4950000000208092E-2</v>
      </c>
      <c r="G19" s="16">
        <f t="shared" si="3"/>
        <v>167.76000000099884</v>
      </c>
      <c r="H19" s="13">
        <f t="shared" si="4"/>
        <v>0.28836633663202882</v>
      </c>
      <c r="I19" s="19">
        <f t="shared" si="5"/>
        <v>0.96084794735247447</v>
      </c>
      <c r="J19" s="16">
        <f t="shared" si="6"/>
        <v>605.46520561317323</v>
      </c>
      <c r="K19" s="14">
        <v>6</v>
      </c>
      <c r="L19" s="21">
        <f t="shared" si="7"/>
        <v>58.329981272945396</v>
      </c>
      <c r="M19" s="14"/>
      <c r="N19" s="14"/>
    </row>
    <row r="20" spans="1:14" ht="18" customHeight="1" x14ac:dyDescent="0.2">
      <c r="A20" s="10" t="s">
        <v>28</v>
      </c>
      <c r="B20" s="11">
        <v>17791.067999999999</v>
      </c>
      <c r="C20" s="17">
        <f t="shared" si="0"/>
        <v>0.11729999999806751</v>
      </c>
      <c r="D20" s="16">
        <f t="shared" si="1"/>
        <v>563.03999999072403</v>
      </c>
      <c r="E20" s="28">
        <v>6573.3979499999996</v>
      </c>
      <c r="F20" s="17">
        <f t="shared" si="2"/>
        <v>3.5299999999551801E-2</v>
      </c>
      <c r="G20" s="16">
        <f t="shared" si="3"/>
        <v>169.43999999784864</v>
      </c>
      <c r="H20" s="13">
        <f t="shared" si="4"/>
        <v>0.30093776641204911</v>
      </c>
      <c r="I20" s="19">
        <f t="shared" si="5"/>
        <v>0.95757877902886834</v>
      </c>
      <c r="J20" s="16">
        <f t="shared" si="6"/>
        <v>587.98295484548316</v>
      </c>
      <c r="K20" s="14">
        <v>6</v>
      </c>
      <c r="L20" s="21">
        <f t="shared" si="7"/>
        <v>56.645756728851943</v>
      </c>
      <c r="M20" s="14"/>
      <c r="N20" s="14"/>
    </row>
    <row r="21" spans="1:14" ht="18" customHeight="1" x14ac:dyDescent="0.2">
      <c r="A21" s="10" t="s">
        <v>29</v>
      </c>
      <c r="B21" s="11">
        <v>17791.184700000002</v>
      </c>
      <c r="C21" s="17">
        <f t="shared" si="0"/>
        <v>0.11670000000231084</v>
      </c>
      <c r="D21" s="16">
        <f t="shared" si="1"/>
        <v>560.16000001109205</v>
      </c>
      <c r="E21" s="28">
        <v>6573.4323000000004</v>
      </c>
      <c r="F21" s="17">
        <f t="shared" si="2"/>
        <v>3.4350000000813452E-2</v>
      </c>
      <c r="G21" s="16">
        <f t="shared" si="3"/>
        <v>164.88000000390457</v>
      </c>
      <c r="H21" s="13">
        <f t="shared" si="4"/>
        <v>0.29434447300885408</v>
      </c>
      <c r="I21" s="19">
        <f t="shared" si="5"/>
        <v>0.95930657739309999</v>
      </c>
      <c r="J21" s="16">
        <f t="shared" si="6"/>
        <v>583.92177559474021</v>
      </c>
      <c r="K21" s="14">
        <v>6</v>
      </c>
      <c r="L21" s="21">
        <f t="shared" si="7"/>
        <v>56.254506319339136</v>
      </c>
      <c r="M21" s="14"/>
      <c r="N21" s="14"/>
    </row>
    <row r="22" spans="1:14" ht="18" customHeight="1" x14ac:dyDescent="0.2">
      <c r="A22" s="10" t="s">
        <v>30</v>
      </c>
      <c r="B22" s="11">
        <v>17791.3063</v>
      </c>
      <c r="C22" s="17">
        <f t="shared" si="0"/>
        <v>0.12159999999857973</v>
      </c>
      <c r="D22" s="16">
        <f t="shared" si="1"/>
        <v>583.67999999318272</v>
      </c>
      <c r="E22" s="28">
        <v>6573.4670500000002</v>
      </c>
      <c r="F22" s="17">
        <f t="shared" si="2"/>
        <v>3.4749999999803549E-2</v>
      </c>
      <c r="G22" s="16">
        <f t="shared" si="3"/>
        <v>166.79999999905704</v>
      </c>
      <c r="H22" s="13">
        <f t="shared" si="4"/>
        <v>0.28577302631751172</v>
      </c>
      <c r="I22" s="19">
        <f t="shared" si="5"/>
        <v>0.9615090270779878</v>
      </c>
      <c r="J22" s="16">
        <f t="shared" si="6"/>
        <v>607.04578278061297</v>
      </c>
      <c r="K22" s="14">
        <v>6</v>
      </c>
      <c r="L22" s="21">
        <f t="shared" si="7"/>
        <v>58.482252676359629</v>
      </c>
      <c r="M22" s="14"/>
      <c r="N22" s="14"/>
    </row>
    <row r="23" spans="1:14" ht="18" customHeight="1" x14ac:dyDescent="0.2">
      <c r="A23" s="10" t="s">
        <v>31</v>
      </c>
      <c r="B23" s="11">
        <v>17791.43045</v>
      </c>
      <c r="C23" s="17">
        <f t="shared" si="0"/>
        <v>0.12414999999964493</v>
      </c>
      <c r="D23" s="16">
        <f t="shared" si="1"/>
        <v>595.91999999829568</v>
      </c>
      <c r="E23" s="28">
        <v>6573.5012500000003</v>
      </c>
      <c r="F23" s="17">
        <f t="shared" si="2"/>
        <v>3.4200000000055297E-2</v>
      </c>
      <c r="G23" s="16">
        <f t="shared" si="3"/>
        <v>164.16000000026543</v>
      </c>
      <c r="H23" s="13">
        <f t="shared" si="4"/>
        <v>0.27547321788282808</v>
      </c>
      <c r="I23" s="19">
        <f t="shared" si="5"/>
        <v>0.96408865886457151</v>
      </c>
      <c r="J23" s="16">
        <f t="shared" si="6"/>
        <v>618.11742573564118</v>
      </c>
      <c r="K23" s="14">
        <v>6</v>
      </c>
      <c r="L23" s="21">
        <f t="shared" si="7"/>
        <v>59.548884945630171</v>
      </c>
      <c r="M23" s="14"/>
      <c r="N23" s="14"/>
    </row>
    <row r="24" spans="1:14" ht="18" customHeight="1" x14ac:dyDescent="0.2">
      <c r="A24" s="10" t="s">
        <v>32</v>
      </c>
      <c r="B24" s="11">
        <v>17791.58655</v>
      </c>
      <c r="C24" s="17">
        <f t="shared" si="0"/>
        <v>0.15610000000015134</v>
      </c>
      <c r="D24" s="16">
        <f t="shared" si="1"/>
        <v>749.28000000072643</v>
      </c>
      <c r="E24" s="28">
        <v>6573.5385500000002</v>
      </c>
      <c r="F24" s="17">
        <f t="shared" si="2"/>
        <v>3.7299999999959255E-2</v>
      </c>
      <c r="G24" s="16">
        <f t="shared" si="3"/>
        <v>179.03999999980442</v>
      </c>
      <c r="H24" s="13">
        <f t="shared" si="4"/>
        <v>0.23894939141526644</v>
      </c>
      <c r="I24" s="19">
        <f t="shared" si="5"/>
        <v>0.97261870734274303</v>
      </c>
      <c r="J24" s="16">
        <f t="shared" si="6"/>
        <v>770.37383133191815</v>
      </c>
      <c r="K24" s="14">
        <v>6</v>
      </c>
      <c r="L24" s="21">
        <f t="shared" si="7"/>
        <v>74.217132112901538</v>
      </c>
      <c r="M24" s="14"/>
      <c r="N24" s="14"/>
    </row>
    <row r="25" spans="1:14" ht="18" customHeight="1" x14ac:dyDescent="0.2">
      <c r="A25" s="10" t="s">
        <v>33</v>
      </c>
      <c r="B25" s="11">
        <v>17791.786499999998</v>
      </c>
      <c r="C25" s="17">
        <f t="shared" si="0"/>
        <v>0.19994999999835272</v>
      </c>
      <c r="D25" s="16">
        <f t="shared" si="1"/>
        <v>959.75999999209307</v>
      </c>
      <c r="E25" s="28">
        <v>6573.5810000000001</v>
      </c>
      <c r="F25" s="17">
        <f t="shared" si="2"/>
        <v>4.2449999999917054E-2</v>
      </c>
      <c r="G25" s="16">
        <f t="shared" si="3"/>
        <v>203.75999999960186</v>
      </c>
      <c r="H25" s="13">
        <f t="shared" si="4"/>
        <v>0.21230307577027646</v>
      </c>
      <c r="I25" s="19">
        <f t="shared" si="5"/>
        <v>0.97819799905047966</v>
      </c>
      <c r="J25" s="16">
        <f t="shared" si="6"/>
        <v>981.15105625212482</v>
      </c>
      <c r="K25" s="14">
        <v>6</v>
      </c>
      <c r="L25" s="21">
        <f t="shared" si="7"/>
        <v>94.523223145676766</v>
      </c>
      <c r="M25" s="14"/>
      <c r="N25" s="14"/>
    </row>
    <row r="26" spans="1:14" ht="18" customHeight="1" x14ac:dyDescent="0.2">
      <c r="A26" s="10" t="s">
        <v>34</v>
      </c>
      <c r="B26" s="11">
        <v>17792.0363</v>
      </c>
      <c r="C26" s="17">
        <f t="shared" si="0"/>
        <v>0.24980000000141445</v>
      </c>
      <c r="D26" s="16">
        <f t="shared" si="1"/>
        <v>1199.0400000067893</v>
      </c>
      <c r="E26" s="28">
        <v>6573.6336499999998</v>
      </c>
      <c r="F26" s="17">
        <f t="shared" si="2"/>
        <v>5.2649999999630381E-2</v>
      </c>
      <c r="G26" s="16">
        <f t="shared" si="3"/>
        <v>252.71999999822583</v>
      </c>
      <c r="H26" s="13">
        <f t="shared" si="4"/>
        <v>0.21076861488924042</v>
      </c>
      <c r="I26" s="19">
        <f t="shared" si="5"/>
        <v>0.97850196329023242</v>
      </c>
      <c r="J26" s="16">
        <f t="shared" si="6"/>
        <v>1225.3833359465048</v>
      </c>
      <c r="K26" s="14">
        <v>6</v>
      </c>
      <c r="L26" s="21">
        <f t="shared" si="7"/>
        <v>118.05234450351684</v>
      </c>
      <c r="M26" s="14"/>
      <c r="N26" s="14"/>
    </row>
    <row r="27" spans="1:14" ht="18" customHeight="1" x14ac:dyDescent="0.2">
      <c r="A27" s="34" t="s">
        <v>35</v>
      </c>
      <c r="B27" s="11">
        <v>17792.308199999999</v>
      </c>
      <c r="C27" s="17">
        <f t="shared" si="0"/>
        <v>0.27189999999973224</v>
      </c>
      <c r="D27" s="16">
        <f t="shared" si="1"/>
        <v>1305.1199999987148</v>
      </c>
      <c r="E27" s="28">
        <v>6573.6917999999996</v>
      </c>
      <c r="F27" s="17">
        <f t="shared" si="2"/>
        <v>5.8149999999841384E-2</v>
      </c>
      <c r="G27" s="16">
        <f t="shared" si="3"/>
        <v>279.11999999923864</v>
      </c>
      <c r="H27" s="13">
        <f t="shared" si="4"/>
        <v>0.21386539168774787</v>
      </c>
      <c r="I27" s="19">
        <f t="shared" si="5"/>
        <v>0.97788654568315447</v>
      </c>
      <c r="J27" s="16">
        <f t="shared" si="6"/>
        <v>1334.6333536953962</v>
      </c>
      <c r="K27" s="14">
        <v>6</v>
      </c>
      <c r="L27" s="21">
        <f t="shared" si="7"/>
        <v>128.57739438298614</v>
      </c>
      <c r="M27" s="14"/>
      <c r="N27" s="14"/>
    </row>
    <row r="28" spans="1:14" ht="18" customHeight="1" x14ac:dyDescent="0.2">
      <c r="A28" s="10" t="s">
        <v>36</v>
      </c>
      <c r="B28" s="11">
        <v>17792.57415</v>
      </c>
      <c r="C28" s="17">
        <f t="shared" si="0"/>
        <v>0.26595000000088476</v>
      </c>
      <c r="D28" s="16">
        <f t="shared" si="1"/>
        <v>1276.5600000042468</v>
      </c>
      <c r="E28" s="28">
        <v>6573.7502500000001</v>
      </c>
      <c r="F28" s="17">
        <f t="shared" si="2"/>
        <v>5.8450000000448199E-2</v>
      </c>
      <c r="G28" s="16">
        <f t="shared" si="3"/>
        <v>280.56000000215136</v>
      </c>
      <c r="H28" s="13">
        <f t="shared" si="4"/>
        <v>0.21977815378926019</v>
      </c>
      <c r="I28" s="19">
        <f t="shared" si="5"/>
        <v>0.97668991268428962</v>
      </c>
      <c r="J28" s="16">
        <f t="shared" si="6"/>
        <v>1307.0269114337507</v>
      </c>
      <c r="K28" s="14">
        <v>6</v>
      </c>
      <c r="L28" s="21">
        <f t="shared" si="7"/>
        <v>125.91781420363688</v>
      </c>
      <c r="M28" s="14"/>
      <c r="N28" s="14"/>
    </row>
    <row r="29" spans="1:14" ht="18" customHeight="1" x14ac:dyDescent="0.2">
      <c r="A29" s="10" t="s">
        <v>37</v>
      </c>
      <c r="B29" s="11">
        <v>17792.840250000001</v>
      </c>
      <c r="C29" s="17">
        <f t="shared" si="0"/>
        <v>0.26610000000073342</v>
      </c>
      <c r="D29" s="16">
        <f t="shared" si="1"/>
        <v>1277.2800000035204</v>
      </c>
      <c r="E29" s="28">
        <v>6573.8090000000002</v>
      </c>
      <c r="F29" s="17">
        <f t="shared" si="2"/>
        <v>5.8750000000145519E-2</v>
      </c>
      <c r="G29" s="16">
        <f t="shared" si="3"/>
        <v>282.00000000069849</v>
      </c>
      <c r="H29" s="13">
        <f t="shared" si="4"/>
        <v>0.22078166102962643</v>
      </c>
      <c r="I29" s="19">
        <f t="shared" si="5"/>
        <v>0.97648402604650975</v>
      </c>
      <c r="J29" s="16">
        <f t="shared" si="6"/>
        <v>1308.0398305897977</v>
      </c>
      <c r="K29" s="14">
        <v>6</v>
      </c>
      <c r="L29" s="21">
        <f t="shared" si="7"/>
        <v>126.01539793736011</v>
      </c>
      <c r="M29" s="14"/>
      <c r="N29" s="14"/>
    </row>
    <row r="30" spans="1:14" ht="18" customHeight="1" x14ac:dyDescent="0.2">
      <c r="A30" s="10" t="s">
        <v>38</v>
      </c>
      <c r="B30" s="11">
        <v>17793.106349999998</v>
      </c>
      <c r="C30" s="17">
        <f t="shared" si="0"/>
        <v>0.26609999999709544</v>
      </c>
      <c r="D30" s="16">
        <f t="shared" si="1"/>
        <v>1277.2799999860581</v>
      </c>
      <c r="E30" s="28">
        <v>6573.8671999999997</v>
      </c>
      <c r="F30" s="17">
        <f t="shared" si="2"/>
        <v>5.8199999999487773E-2</v>
      </c>
      <c r="G30" s="16">
        <f t="shared" si="3"/>
        <v>279.35999999754131</v>
      </c>
      <c r="H30" s="13">
        <f t="shared" si="4"/>
        <v>0.21871476888434063</v>
      </c>
      <c r="I30" s="19">
        <f t="shared" si="5"/>
        <v>0.9769072018644539</v>
      </c>
      <c r="J30" s="16">
        <f t="shared" si="6"/>
        <v>1307.473215007868</v>
      </c>
      <c r="K30" s="14">
        <v>6</v>
      </c>
      <c r="L30" s="21">
        <f t="shared" si="7"/>
        <v>125.96081069439964</v>
      </c>
      <c r="M30" s="14"/>
      <c r="N30" s="14"/>
    </row>
    <row r="31" spans="1:14" ht="18" customHeight="1" x14ac:dyDescent="0.2">
      <c r="A31" s="10" t="s">
        <v>39</v>
      </c>
      <c r="B31" s="11">
        <v>17793.371050000002</v>
      </c>
      <c r="C31" s="17">
        <f t="shared" si="0"/>
        <v>0.26470000000335858</v>
      </c>
      <c r="D31" s="16">
        <f t="shared" si="1"/>
        <v>1270.5600000161212</v>
      </c>
      <c r="E31" s="28">
        <v>6573.9246000000003</v>
      </c>
      <c r="F31" s="17">
        <f t="shared" si="2"/>
        <v>5.7400000000598084E-2</v>
      </c>
      <c r="G31" s="16">
        <f t="shared" si="3"/>
        <v>275.5200000028708</v>
      </c>
      <c r="H31" s="13">
        <f t="shared" si="4"/>
        <v>0.21684926331647064</v>
      </c>
      <c r="I31" s="19">
        <f t="shared" si="5"/>
        <v>0.97728619484665968</v>
      </c>
      <c r="J31" s="16">
        <f t="shared" si="6"/>
        <v>1300.0899907477742</v>
      </c>
      <c r="K31" s="14">
        <v>6</v>
      </c>
      <c r="L31" s="21">
        <f t="shared" si="7"/>
        <v>125.24951741308037</v>
      </c>
      <c r="M31" s="14"/>
      <c r="N31" s="14"/>
    </row>
    <row r="32" spans="1:14" ht="18" customHeight="1" x14ac:dyDescent="0.2">
      <c r="A32" s="10" t="s">
        <v>40</v>
      </c>
      <c r="B32" s="11">
        <v>17793.636849999999</v>
      </c>
      <c r="C32" s="17">
        <f t="shared" si="0"/>
        <v>0.26579999999739812</v>
      </c>
      <c r="D32" s="16">
        <f t="shared" si="1"/>
        <v>1275.839999987511</v>
      </c>
      <c r="E32" s="28">
        <v>6573.9832500000002</v>
      </c>
      <c r="F32" s="17">
        <f t="shared" si="2"/>
        <v>5.8649999999943248E-2</v>
      </c>
      <c r="G32" s="16">
        <f t="shared" si="3"/>
        <v>281.51999999972759</v>
      </c>
      <c r="H32" s="13">
        <f t="shared" si="4"/>
        <v>0.22065462754144982</v>
      </c>
      <c r="I32" s="19">
        <f t="shared" si="5"/>
        <v>0.97651013377611695</v>
      </c>
      <c r="J32" s="16">
        <f t="shared" si="6"/>
        <v>1306.5302200745218</v>
      </c>
      <c r="K32" s="14">
        <v>6</v>
      </c>
      <c r="L32" s="21">
        <f t="shared" si="7"/>
        <v>125.86996339831619</v>
      </c>
      <c r="M32" s="14"/>
      <c r="N32" s="14"/>
    </row>
    <row r="33" spans="1:14" ht="18" customHeight="1" x14ac:dyDescent="0.2">
      <c r="A33" s="10" t="s">
        <v>41</v>
      </c>
      <c r="B33" s="11">
        <v>17793.901949999999</v>
      </c>
      <c r="C33" s="17">
        <f t="shared" si="0"/>
        <v>0.26510000000052969</v>
      </c>
      <c r="D33" s="16">
        <f t="shared" si="1"/>
        <v>1272.4800000025425</v>
      </c>
      <c r="E33" s="28">
        <v>6574.0406999999996</v>
      </c>
      <c r="F33" s="17">
        <f t="shared" si="2"/>
        <v>5.7449999999334977E-2</v>
      </c>
      <c r="G33" s="16">
        <f t="shared" si="3"/>
        <v>275.75999999680789</v>
      </c>
      <c r="H33" s="13">
        <f t="shared" si="4"/>
        <v>0.2167106752139577</v>
      </c>
      <c r="I33" s="19">
        <f t="shared" si="5"/>
        <v>0.97731423814445084</v>
      </c>
      <c r="J33" s="16">
        <f t="shared" si="6"/>
        <v>1302.0172533437144</v>
      </c>
      <c r="K33" s="14">
        <v>6</v>
      </c>
      <c r="L33" s="21">
        <f t="shared" si="7"/>
        <v>125.43518818340215</v>
      </c>
      <c r="M33" s="14"/>
      <c r="N33" s="14"/>
    </row>
    <row r="34" spans="1:14" ht="18" customHeight="1" x14ac:dyDescent="0.2">
      <c r="A34" s="10" t="s">
        <v>42</v>
      </c>
      <c r="B34" s="11">
        <v>17794.178049999999</v>
      </c>
      <c r="C34" s="17">
        <f t="shared" si="0"/>
        <v>0.27609999999913271</v>
      </c>
      <c r="D34" s="16">
        <f t="shared" si="1"/>
        <v>1325.279999995837</v>
      </c>
      <c r="E34" s="28">
        <v>6574.0993500000004</v>
      </c>
      <c r="F34" s="17">
        <f t="shared" si="2"/>
        <v>5.8650000000852742E-2</v>
      </c>
      <c r="G34" s="16">
        <f t="shared" si="3"/>
        <v>281.52000000409316</v>
      </c>
      <c r="H34" s="13">
        <f t="shared" si="4"/>
        <v>0.21242303513595429</v>
      </c>
      <c r="I34" s="19">
        <f t="shared" si="5"/>
        <v>0.97817415513592121</v>
      </c>
      <c r="J34" s="16">
        <f t="shared" si="6"/>
        <v>1354.8507625533043</v>
      </c>
      <c r="K34" s="14">
        <v>6</v>
      </c>
      <c r="L34" s="21">
        <f t="shared" si="7"/>
        <v>130.52512163326631</v>
      </c>
      <c r="M34" s="14"/>
      <c r="N34" s="14"/>
    </row>
    <row r="35" spans="1:14" ht="18" customHeight="1" x14ac:dyDescent="0.2">
      <c r="A35" s="10" t="s">
        <v>43</v>
      </c>
      <c r="B35" s="11">
        <v>17794.452949999999</v>
      </c>
      <c r="C35" s="17">
        <f t="shared" si="0"/>
        <v>0.27490000000034343</v>
      </c>
      <c r="D35" s="16">
        <f t="shared" si="1"/>
        <v>1319.5200000016484</v>
      </c>
      <c r="E35" s="28">
        <v>6574.1572500000002</v>
      </c>
      <c r="F35" s="17">
        <f t="shared" si="2"/>
        <v>5.7899999999790452E-2</v>
      </c>
      <c r="G35" s="16">
        <f t="shared" si="3"/>
        <v>277.91999999899417</v>
      </c>
      <c r="H35" s="13">
        <f t="shared" si="4"/>
        <v>0.21062204437874907</v>
      </c>
      <c r="I35" s="19">
        <f t="shared" si="5"/>
        <v>0.97853089711693908</v>
      </c>
      <c r="J35" s="16">
        <f t="shared" si="6"/>
        <v>1348.4704508456205</v>
      </c>
      <c r="K35" s="14">
        <v>6</v>
      </c>
      <c r="L35" s="21">
        <f t="shared" si="7"/>
        <v>129.91044805834497</v>
      </c>
      <c r="M35" s="14"/>
      <c r="N35" s="14"/>
    </row>
    <row r="36" spans="1:14" ht="18" customHeight="1" x14ac:dyDescent="0.2">
      <c r="A36" s="10" t="s">
        <v>44</v>
      </c>
      <c r="B36" s="11">
        <v>17794.7153</v>
      </c>
      <c r="C36" s="17">
        <f t="shared" si="0"/>
        <v>0.26235000000087894</v>
      </c>
      <c r="D36" s="16">
        <f t="shared" si="1"/>
        <v>1259.2800000042189</v>
      </c>
      <c r="E36" s="28">
        <v>6574.2137000000002</v>
      </c>
      <c r="F36" s="17">
        <f t="shared" si="2"/>
        <v>5.6450000000040745E-2</v>
      </c>
      <c r="G36" s="16">
        <f t="shared" si="3"/>
        <v>270.96000000019558</v>
      </c>
      <c r="H36" s="13">
        <f t="shared" si="4"/>
        <v>0.21517057366057413</v>
      </c>
      <c r="I36" s="19">
        <f t="shared" si="5"/>
        <v>0.97762483237327324</v>
      </c>
      <c r="J36" s="16">
        <f t="shared" si="6"/>
        <v>1288.1014866891239</v>
      </c>
      <c r="K36" s="14">
        <v>6</v>
      </c>
      <c r="L36" s="21">
        <f t="shared" si="7"/>
        <v>124.09455555771906</v>
      </c>
      <c r="M36" s="14"/>
      <c r="N36" s="14"/>
    </row>
    <row r="37" spans="1:14" ht="18" customHeight="1" x14ac:dyDescent="0.2">
      <c r="A37" s="10" t="s">
        <v>45</v>
      </c>
      <c r="B37" s="11">
        <v>17794.965049999999</v>
      </c>
      <c r="C37" s="17">
        <f t="shared" si="0"/>
        <v>0.24974999999903957</v>
      </c>
      <c r="D37" s="16">
        <f t="shared" si="1"/>
        <v>1198.79999999539</v>
      </c>
      <c r="E37" s="28">
        <v>6574.2659999999996</v>
      </c>
      <c r="F37" s="17">
        <f t="shared" si="2"/>
        <v>5.2299999999377178E-2</v>
      </c>
      <c r="G37" s="16">
        <f t="shared" si="3"/>
        <v>251.03999999701045</v>
      </c>
      <c r="H37" s="13">
        <f t="shared" si="4"/>
        <v>0.20940940940772093</v>
      </c>
      <c r="I37" s="19">
        <f t="shared" si="5"/>
        <v>0.97876960371762844</v>
      </c>
      <c r="J37" s="16">
        <f t="shared" si="6"/>
        <v>1224.8030542039999</v>
      </c>
      <c r="K37" s="14">
        <v>6</v>
      </c>
      <c r="L37" s="21">
        <f t="shared" si="7"/>
        <v>117.99644067475913</v>
      </c>
      <c r="M37" s="14"/>
      <c r="N37" s="14"/>
    </row>
    <row r="38" spans="1:14" ht="18" customHeight="1" x14ac:dyDescent="0.2">
      <c r="A38" s="10" t="s">
        <v>46</v>
      </c>
      <c r="B38" s="11">
        <v>17795.1695</v>
      </c>
      <c r="C38" s="17">
        <f t="shared" si="0"/>
        <v>0.20445000000108848</v>
      </c>
      <c r="D38" s="16">
        <f t="shared" si="1"/>
        <v>981.36000000522472</v>
      </c>
      <c r="E38" s="28">
        <v>6574.3065999999999</v>
      </c>
      <c r="F38" s="17">
        <f t="shared" si="2"/>
        <v>4.0600000000267755E-2</v>
      </c>
      <c r="G38" s="16">
        <f t="shared" si="3"/>
        <v>194.88000000128523</v>
      </c>
      <c r="H38" s="13">
        <f t="shared" si="4"/>
        <v>0.19858156028394033</v>
      </c>
      <c r="I38" s="19">
        <f t="shared" si="5"/>
        <v>0.98084731562511063</v>
      </c>
      <c r="J38" s="16">
        <f t="shared" si="6"/>
        <v>1000.5226954001371</v>
      </c>
      <c r="K38" s="14">
        <v>6</v>
      </c>
      <c r="L38" s="21">
        <f t="shared" si="7"/>
        <v>96.389469691728053</v>
      </c>
      <c r="M38" s="14"/>
      <c r="N38" s="14"/>
    </row>
    <row r="39" spans="1:14" ht="18" customHeight="1" x14ac:dyDescent="0.2">
      <c r="A39" s="10" t="s">
        <v>47</v>
      </c>
      <c r="B39" s="11">
        <v>17795.354350000001</v>
      </c>
      <c r="C39" s="17">
        <f t="shared" si="0"/>
        <v>0.18485000000146101</v>
      </c>
      <c r="D39" s="16">
        <f t="shared" si="1"/>
        <v>887.28000000701286</v>
      </c>
      <c r="E39" s="28">
        <v>6574.3429999999998</v>
      </c>
      <c r="F39" s="17">
        <f t="shared" si="2"/>
        <v>3.6399999999957799E-2</v>
      </c>
      <c r="G39" s="16">
        <f t="shared" si="3"/>
        <v>174.71999999979744</v>
      </c>
      <c r="H39" s="13">
        <f t="shared" si="4"/>
        <v>0.19691641871609469</v>
      </c>
      <c r="I39" s="19">
        <f t="shared" si="5"/>
        <v>0.98115818367412233</v>
      </c>
      <c r="J39" s="16">
        <f t="shared" si="6"/>
        <v>904.31901274515621</v>
      </c>
      <c r="K39" s="14">
        <v>6</v>
      </c>
      <c r="L39" s="21">
        <f t="shared" si="7"/>
        <v>87.121292171980357</v>
      </c>
      <c r="M39" s="14"/>
      <c r="N39" s="14"/>
    </row>
    <row r="40" spans="1:14" ht="18" customHeight="1" x14ac:dyDescent="0.2">
      <c r="A40" s="10" t="s">
        <v>48</v>
      </c>
      <c r="B40" s="11">
        <v>17795.5173</v>
      </c>
      <c r="C40" s="17">
        <f t="shared" si="0"/>
        <v>0.16294999999809079</v>
      </c>
      <c r="D40" s="16">
        <f t="shared" si="1"/>
        <v>782.15999999083579</v>
      </c>
      <c r="E40" s="28">
        <v>6574.3780500000003</v>
      </c>
      <c r="F40" s="17">
        <f t="shared" si="2"/>
        <v>3.5050000000410364E-2</v>
      </c>
      <c r="G40" s="16">
        <f t="shared" si="3"/>
        <v>168.24000000196975</v>
      </c>
      <c r="H40" s="13">
        <f t="shared" si="4"/>
        <v>0.21509665542081025</v>
      </c>
      <c r="I40" s="19">
        <f t="shared" si="5"/>
        <v>0.97763969126659855</v>
      </c>
      <c r="J40" s="16">
        <f t="shared" si="6"/>
        <v>800.04935046928642</v>
      </c>
      <c r="K40" s="14">
        <v>6</v>
      </c>
      <c r="L40" s="21">
        <f t="shared" si="7"/>
        <v>77.076045324594048</v>
      </c>
      <c r="M40" s="14"/>
      <c r="N40" s="14"/>
    </row>
    <row r="41" spans="1:14" ht="18" customHeight="1" x14ac:dyDescent="0.2">
      <c r="A41" s="10" t="s">
        <v>49</v>
      </c>
      <c r="B41" s="11">
        <v>17795.66475</v>
      </c>
      <c r="C41" s="17">
        <f t="shared" si="0"/>
        <v>0.14745000000038999</v>
      </c>
      <c r="D41" s="16">
        <f t="shared" si="1"/>
        <v>707.76000000187196</v>
      </c>
      <c r="E41" s="28">
        <v>6574.4120000000003</v>
      </c>
      <c r="F41" s="17">
        <f t="shared" si="2"/>
        <v>3.3950000000004366E-2</v>
      </c>
      <c r="G41" s="16">
        <f t="shared" si="3"/>
        <v>162.96000000002095</v>
      </c>
      <c r="H41" s="13">
        <f t="shared" si="4"/>
        <v>0.23024754153892554</v>
      </c>
      <c r="I41" s="19">
        <f t="shared" si="5"/>
        <v>0.97450246440128518</v>
      </c>
      <c r="J41" s="16">
        <f t="shared" si="6"/>
        <v>726.27830698889568</v>
      </c>
      <c r="K41" s="14">
        <v>6</v>
      </c>
      <c r="L41" s="21">
        <f t="shared" si="7"/>
        <v>69.96900838043311</v>
      </c>
      <c r="M41" s="14"/>
      <c r="N41" s="14"/>
    </row>
    <row r="42" spans="1:14" ht="18" customHeight="1" x14ac:dyDescent="0.2">
      <c r="A42" s="22"/>
      <c r="B42" s="22"/>
      <c r="C42" s="13">
        <f>SUM(C18:C41)</f>
        <v>4.9639500000012049</v>
      </c>
      <c r="D42" s="16">
        <f>SUM(D18:D41)</f>
        <v>23826.960000005784</v>
      </c>
      <c r="E42" s="13"/>
      <c r="F42" s="13">
        <f>SUM(F18:F41)</f>
        <v>1.120150000000649</v>
      </c>
      <c r="G42" s="16">
        <f>SUM(G18:G41)</f>
        <v>5376.7200000031153</v>
      </c>
      <c r="H42" s="13"/>
      <c r="I42" s="19"/>
      <c r="J42" s="16"/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F10:K10"/>
    <mergeCell ref="F11:K11"/>
    <mergeCell ref="F12:K12"/>
    <mergeCell ref="K15:K16"/>
    <mergeCell ref="L15:L16"/>
    <mergeCell ref="A15:A16"/>
    <mergeCell ref="H15:H16"/>
    <mergeCell ref="I15:I16"/>
    <mergeCell ref="J15:J16"/>
    <mergeCell ref="M15:N15"/>
    <mergeCell ref="B15:D15"/>
    <mergeCell ref="E15:G15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3"/>
  <sheetViews>
    <sheetView topLeftCell="A39" zoomScale="115" zoomScaleNormal="115" workbookViewId="0">
      <selection sqref="A1:N57"/>
    </sheetView>
  </sheetViews>
  <sheetFormatPr defaultColWidth="8" defaultRowHeight="12.75" customHeight="1" x14ac:dyDescent="0.2"/>
  <cols>
    <col min="1" max="1" width="7.5703125" style="1" customWidth="1"/>
    <col min="2" max="2" width="12.85546875" style="1" customWidth="1"/>
    <col min="3" max="3" width="9" style="1" customWidth="1"/>
    <col min="4" max="4" width="10.5703125" style="1" customWidth="1"/>
    <col min="5" max="5" width="14.4257812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108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118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2"/>
      <c r="B12" s="42"/>
      <c r="C12" s="43"/>
      <c r="D12" s="43"/>
      <c r="E12" s="43"/>
      <c r="F12" s="56" t="s">
        <v>7</v>
      </c>
      <c r="G12" s="56"/>
      <c r="H12" s="56"/>
      <c r="I12" s="56"/>
      <c r="J12" s="56"/>
      <c r="K12" s="56"/>
    </row>
    <row r="13" spans="1:14" ht="12.75" customHeight="1" x14ac:dyDescent="0.2">
      <c r="A13" s="2"/>
      <c r="B13" s="6"/>
      <c r="C13" s="6"/>
      <c r="D13" s="6"/>
      <c r="E13" s="6"/>
      <c r="F13" s="6"/>
      <c r="G13" s="6"/>
      <c r="H13" s="6"/>
      <c r="I13" s="2"/>
      <c r="J13" s="1"/>
    </row>
    <row r="14" spans="1:14" ht="42.4" customHeight="1" x14ac:dyDescent="0.2">
      <c r="A14" s="57" t="s">
        <v>8</v>
      </c>
      <c r="B14" s="52" t="s">
        <v>119</v>
      </c>
      <c r="C14" s="52"/>
      <c r="D14" s="52"/>
      <c r="E14" s="50" t="s">
        <v>120</v>
      </c>
      <c r="F14" s="50"/>
      <c r="G14" s="50"/>
      <c r="H14" s="59" t="s">
        <v>11</v>
      </c>
      <c r="I14" s="59" t="s">
        <v>12</v>
      </c>
      <c r="J14" s="59" t="s">
        <v>13</v>
      </c>
      <c r="K14" s="50" t="s">
        <v>14</v>
      </c>
      <c r="L14" s="50" t="s">
        <v>15</v>
      </c>
      <c r="M14" s="50" t="s">
        <v>16</v>
      </c>
      <c r="N14" s="50"/>
    </row>
    <row r="15" spans="1:14" ht="51" customHeight="1" x14ac:dyDescent="0.2">
      <c r="A15" s="58"/>
      <c r="B15" s="7" t="s">
        <v>17</v>
      </c>
      <c r="C15" s="7" t="s">
        <v>18</v>
      </c>
      <c r="D15" s="7" t="s">
        <v>70</v>
      </c>
      <c r="E15" s="7" t="s">
        <v>20</v>
      </c>
      <c r="F15" s="7" t="s">
        <v>21</v>
      </c>
      <c r="G15" s="7" t="s">
        <v>71</v>
      </c>
      <c r="H15" s="59"/>
      <c r="I15" s="59"/>
      <c r="J15" s="59"/>
      <c r="K15" s="50"/>
      <c r="L15" s="50"/>
      <c r="M15" s="7" t="s">
        <v>23</v>
      </c>
      <c r="N15" s="7" t="s">
        <v>24</v>
      </c>
    </row>
    <row r="16" spans="1:14" ht="18" customHeight="1" x14ac:dyDescent="0.2">
      <c r="A16" s="10" t="s">
        <v>25</v>
      </c>
      <c r="B16" s="28">
        <v>19719.911919999999</v>
      </c>
      <c r="C16" s="10"/>
      <c r="D16" s="10"/>
      <c r="E16" s="28">
        <v>7132.0965200000001</v>
      </c>
      <c r="F16" s="10"/>
      <c r="G16" s="10"/>
      <c r="H16" s="10"/>
      <c r="I16" s="12"/>
      <c r="J16" s="10"/>
      <c r="K16" s="13"/>
      <c r="L16" s="14"/>
      <c r="M16" s="14"/>
      <c r="N16" s="14"/>
    </row>
    <row r="17" spans="1:14" ht="18" customHeight="1" x14ac:dyDescent="0.2">
      <c r="A17" s="10" t="s">
        <v>26</v>
      </c>
      <c r="B17" s="28">
        <v>19720.05528</v>
      </c>
      <c r="C17" s="17">
        <f t="shared" ref="C17:C40" si="0">B17-B16</f>
        <v>0.14336000000184868</v>
      </c>
      <c r="D17" s="16">
        <f t="shared" ref="D17:D40" si="1">C17*2400</f>
        <v>344.06400000443682</v>
      </c>
      <c r="E17" s="28">
        <v>7132.1211599999997</v>
      </c>
      <c r="F17" s="17">
        <f t="shared" ref="F17:F40" si="2">E17-E16</f>
        <v>2.463999999963562E-2</v>
      </c>
      <c r="G17" s="16">
        <f t="shared" ref="G17:G40" si="3">F17*2400</f>
        <v>59.135999999125488</v>
      </c>
      <c r="H17" s="13">
        <f t="shared" ref="H17:H41" si="4">G17/D17</f>
        <v>0.17187499999524189</v>
      </c>
      <c r="I17" s="19">
        <f t="shared" ref="I17:I41" si="5">1/SQRT(1+H17*H17)</f>
        <v>0.98554889076053631</v>
      </c>
      <c r="J17" s="16">
        <f t="shared" ref="J17:J41" si="6">SQRT(D17*D17+G17*G17)</f>
        <v>349.10901248027051</v>
      </c>
      <c r="K17" s="14">
        <v>6</v>
      </c>
      <c r="L17" s="21">
        <f t="shared" ref="L17:L40" si="7">D17/I17/K17/1.73</f>
        <v>33.632852840103133</v>
      </c>
      <c r="M17" s="14"/>
      <c r="N17" s="14"/>
    </row>
    <row r="18" spans="1:14" ht="18" customHeight="1" x14ac:dyDescent="0.2">
      <c r="A18" s="10" t="s">
        <v>27</v>
      </c>
      <c r="B18" s="28">
        <v>19720.188559999999</v>
      </c>
      <c r="C18" s="17">
        <f t="shared" si="0"/>
        <v>0.1332799999981944</v>
      </c>
      <c r="D18" s="16">
        <f t="shared" si="1"/>
        <v>319.87199999566656</v>
      </c>
      <c r="E18" s="28">
        <v>7132.1453600000004</v>
      </c>
      <c r="F18" s="17">
        <f t="shared" si="2"/>
        <v>2.4200000000746513E-2</v>
      </c>
      <c r="G18" s="16">
        <f t="shared" si="3"/>
        <v>58.080000001791632</v>
      </c>
      <c r="H18" s="13">
        <f t="shared" si="4"/>
        <v>0.18157262905968158</v>
      </c>
      <c r="I18" s="19">
        <f t="shared" si="5"/>
        <v>0.98391240432698035</v>
      </c>
      <c r="J18" s="16">
        <f t="shared" si="6"/>
        <v>325.10211131494646</v>
      </c>
      <c r="K18" s="14">
        <v>6</v>
      </c>
      <c r="L18" s="21">
        <f t="shared" si="7"/>
        <v>31.320049259628753</v>
      </c>
      <c r="M18" s="14"/>
      <c r="N18" s="14"/>
    </row>
    <row r="19" spans="1:14" ht="18" customHeight="1" x14ac:dyDescent="0.2">
      <c r="A19" s="10" t="s">
        <v>28</v>
      </c>
      <c r="B19" s="28">
        <v>19720.316559999999</v>
      </c>
      <c r="C19" s="17">
        <f t="shared" si="0"/>
        <v>0.12800000000061118</v>
      </c>
      <c r="D19" s="16">
        <f t="shared" si="1"/>
        <v>307.20000000146683</v>
      </c>
      <c r="E19" s="28">
        <v>7132.1694399999997</v>
      </c>
      <c r="F19" s="17">
        <f t="shared" si="2"/>
        <v>2.4079999999230495E-2</v>
      </c>
      <c r="G19" s="16">
        <f t="shared" si="3"/>
        <v>57.791999998153187</v>
      </c>
      <c r="H19" s="13">
        <f t="shared" si="4"/>
        <v>0.18812499999308996</v>
      </c>
      <c r="I19" s="19">
        <f t="shared" si="5"/>
        <v>0.98276075189262102</v>
      </c>
      <c r="J19" s="16">
        <f t="shared" si="6"/>
        <v>312.58879580798759</v>
      </c>
      <c r="K19" s="14">
        <v>6</v>
      </c>
      <c r="L19" s="21">
        <f t="shared" si="7"/>
        <v>30.1145275344882</v>
      </c>
      <c r="M19" s="14"/>
      <c r="N19" s="14"/>
    </row>
    <row r="20" spans="1:14" ht="18" customHeight="1" x14ac:dyDescent="0.2">
      <c r="A20" s="10" t="s">
        <v>29</v>
      </c>
      <c r="B20" s="28">
        <v>19720.444200000002</v>
      </c>
      <c r="C20" s="17">
        <f t="shared" si="0"/>
        <v>0.12764000000242959</v>
      </c>
      <c r="D20" s="16">
        <f t="shared" si="1"/>
        <v>306.33600000583101</v>
      </c>
      <c r="E20" s="28">
        <v>7132.1954800000003</v>
      </c>
      <c r="F20" s="17">
        <f t="shared" si="2"/>
        <v>2.6040000000648433E-2</v>
      </c>
      <c r="G20" s="16">
        <f t="shared" si="3"/>
        <v>62.49600000155624</v>
      </c>
      <c r="H20" s="13">
        <f t="shared" si="4"/>
        <v>0.20401128173106212</v>
      </c>
      <c r="I20" s="19">
        <f t="shared" si="5"/>
        <v>0.97981756163317457</v>
      </c>
      <c r="J20" s="16">
        <f t="shared" si="6"/>
        <v>312.64595777934989</v>
      </c>
      <c r="K20" s="14">
        <v>6</v>
      </c>
      <c r="L20" s="21">
        <f t="shared" si="7"/>
        <v>30.120034468145455</v>
      </c>
      <c r="M20" s="14"/>
      <c r="N20" s="14"/>
    </row>
    <row r="21" spans="1:14" ht="18" customHeight="1" x14ac:dyDescent="0.2">
      <c r="A21" s="10" t="s">
        <v>30</v>
      </c>
      <c r="B21" s="28">
        <v>19720.570479999998</v>
      </c>
      <c r="C21" s="17">
        <f t="shared" si="0"/>
        <v>0.12627999999676831</v>
      </c>
      <c r="D21" s="16">
        <f t="shared" si="1"/>
        <v>303.07199999224395</v>
      </c>
      <c r="E21" s="28">
        <v>7132.223</v>
      </c>
      <c r="F21" s="17">
        <f t="shared" si="2"/>
        <v>2.7519999999640277E-2</v>
      </c>
      <c r="G21" s="16">
        <f t="shared" si="3"/>
        <v>66.047999999136664</v>
      </c>
      <c r="H21" s="13">
        <f t="shared" si="4"/>
        <v>0.21792841305309277</v>
      </c>
      <c r="I21" s="19">
        <f t="shared" si="5"/>
        <v>0.97706729860196417</v>
      </c>
      <c r="J21" s="16">
        <f t="shared" si="6"/>
        <v>310.18538889377862</v>
      </c>
      <c r="K21" s="14">
        <v>6</v>
      </c>
      <c r="L21" s="21">
        <f t="shared" si="7"/>
        <v>29.882985442560557</v>
      </c>
      <c r="M21" s="14"/>
      <c r="N21" s="14"/>
    </row>
    <row r="22" spans="1:14" ht="18" customHeight="1" x14ac:dyDescent="0.2">
      <c r="A22" s="10" t="s">
        <v>31</v>
      </c>
      <c r="B22" s="28">
        <v>19720.698840000001</v>
      </c>
      <c r="C22" s="17">
        <f t="shared" si="0"/>
        <v>0.12836000000243075</v>
      </c>
      <c r="D22" s="16">
        <f t="shared" si="1"/>
        <v>308.0640000058338</v>
      </c>
      <c r="E22" s="28">
        <v>7132.2488800000001</v>
      </c>
      <c r="F22" s="17">
        <f t="shared" si="2"/>
        <v>2.58800000001429E-2</v>
      </c>
      <c r="G22" s="16">
        <f t="shared" si="3"/>
        <v>62.11200000034296</v>
      </c>
      <c r="H22" s="13">
        <f t="shared" si="4"/>
        <v>0.2016204425027486</v>
      </c>
      <c r="I22" s="19">
        <f t="shared" si="5"/>
        <v>0.98027400966658396</v>
      </c>
      <c r="J22" s="16">
        <f t="shared" si="6"/>
        <v>314.26315190240962</v>
      </c>
      <c r="K22" s="14">
        <v>6</v>
      </c>
      <c r="L22" s="21">
        <f t="shared" si="7"/>
        <v>30.27583351660979</v>
      </c>
      <c r="M22" s="14"/>
      <c r="N22" s="14"/>
    </row>
    <row r="23" spans="1:14" ht="18" customHeight="1" x14ac:dyDescent="0.2">
      <c r="A23" s="10" t="s">
        <v>32</v>
      </c>
      <c r="B23" s="28">
        <v>19720.839759999999</v>
      </c>
      <c r="C23" s="17">
        <f t="shared" si="0"/>
        <v>0.14091999999800464</v>
      </c>
      <c r="D23" s="16">
        <f t="shared" si="1"/>
        <v>338.20799999521114</v>
      </c>
      <c r="E23" s="28">
        <v>7132.2747600000002</v>
      </c>
      <c r="F23" s="17">
        <f t="shared" si="2"/>
        <v>2.58800000001429E-2</v>
      </c>
      <c r="G23" s="16">
        <f t="shared" si="3"/>
        <v>62.11200000034296</v>
      </c>
      <c r="H23" s="13">
        <f t="shared" si="4"/>
        <v>0.18365029804505639</v>
      </c>
      <c r="I23" s="19">
        <f t="shared" si="5"/>
        <v>0.9835512153319238</v>
      </c>
      <c r="J23" s="16">
        <f t="shared" si="6"/>
        <v>343.86414730937469</v>
      </c>
      <c r="K23" s="14">
        <v>6</v>
      </c>
      <c r="L23" s="21">
        <f t="shared" si="7"/>
        <v>33.127567178167119</v>
      </c>
      <c r="M23" s="14"/>
      <c r="N23" s="14"/>
    </row>
    <row r="24" spans="1:14" ht="18" customHeight="1" x14ac:dyDescent="0.2">
      <c r="A24" s="10" t="s">
        <v>33</v>
      </c>
      <c r="B24" s="28">
        <v>19720.995879999999</v>
      </c>
      <c r="C24" s="17">
        <f t="shared" si="0"/>
        <v>0.1561199999996461</v>
      </c>
      <c r="D24" s="16">
        <f t="shared" si="1"/>
        <v>374.68799999915063</v>
      </c>
      <c r="E24" s="28">
        <v>7132.3023599999997</v>
      </c>
      <c r="F24" s="17">
        <f t="shared" si="2"/>
        <v>2.7599999999438296E-2</v>
      </c>
      <c r="G24" s="16">
        <f t="shared" si="3"/>
        <v>66.239999998651911</v>
      </c>
      <c r="H24" s="13">
        <f t="shared" si="4"/>
        <v>0.17678708685306727</v>
      </c>
      <c r="I24" s="19">
        <f t="shared" si="5"/>
        <v>0.98473017366630378</v>
      </c>
      <c r="J24" s="16">
        <f t="shared" si="6"/>
        <v>380.4981405252658</v>
      </c>
      <c r="K24" s="14">
        <v>6</v>
      </c>
      <c r="L24" s="21">
        <f t="shared" si="7"/>
        <v>36.656853615150851</v>
      </c>
      <c r="M24" s="14"/>
      <c r="N24" s="14"/>
    </row>
    <row r="25" spans="1:14" ht="18" customHeight="1" x14ac:dyDescent="0.2">
      <c r="A25" s="10" t="s">
        <v>34</v>
      </c>
      <c r="B25" s="28">
        <v>19721.154640000001</v>
      </c>
      <c r="C25" s="17">
        <f t="shared" si="0"/>
        <v>0.15876000000207569</v>
      </c>
      <c r="D25" s="16">
        <f t="shared" si="1"/>
        <v>381.02400000498164</v>
      </c>
      <c r="E25" s="28">
        <v>7132.3257599999997</v>
      </c>
      <c r="F25" s="17">
        <f t="shared" si="2"/>
        <v>2.3400000000037835E-2</v>
      </c>
      <c r="G25" s="16">
        <f t="shared" si="3"/>
        <v>56.160000000090804</v>
      </c>
      <c r="H25" s="13">
        <f t="shared" si="4"/>
        <v>0.14739229024774436</v>
      </c>
      <c r="I25" s="19">
        <f t="shared" si="5"/>
        <v>0.98931159458494655</v>
      </c>
      <c r="J25" s="16">
        <f t="shared" si="6"/>
        <v>385.1405382192408</v>
      </c>
      <c r="K25" s="14">
        <v>6</v>
      </c>
      <c r="L25" s="21">
        <f t="shared" si="7"/>
        <v>37.104098094339186</v>
      </c>
      <c r="M25" s="14"/>
      <c r="N25" s="14"/>
    </row>
    <row r="26" spans="1:14" ht="18" customHeight="1" x14ac:dyDescent="0.2">
      <c r="A26" s="34" t="s">
        <v>35</v>
      </c>
      <c r="B26" s="28">
        <v>19721.32516</v>
      </c>
      <c r="C26" s="17">
        <f t="shared" si="0"/>
        <v>0.17051999999966938</v>
      </c>
      <c r="D26" s="16">
        <f t="shared" si="1"/>
        <v>409.24799999920651</v>
      </c>
      <c r="E26" s="28">
        <v>7132.3483999999999</v>
      </c>
      <c r="F26" s="17">
        <f t="shared" si="2"/>
        <v>2.2640000000137661E-2</v>
      </c>
      <c r="G26" s="16">
        <f t="shared" si="3"/>
        <v>54.336000000330387</v>
      </c>
      <c r="H26" s="13">
        <f t="shared" si="4"/>
        <v>0.13277034952018271</v>
      </c>
      <c r="I26" s="19">
        <f t="shared" si="5"/>
        <v>0.99130086076225021</v>
      </c>
      <c r="J26" s="16">
        <f t="shared" si="6"/>
        <v>412.83934696124402</v>
      </c>
      <c r="K26" s="14">
        <v>6</v>
      </c>
      <c r="L26" s="21">
        <f t="shared" si="7"/>
        <v>39.772576778539893</v>
      </c>
      <c r="M26" s="14"/>
      <c r="N26" s="14"/>
    </row>
    <row r="27" spans="1:14" ht="18" customHeight="1" x14ac:dyDescent="0.2">
      <c r="A27" s="10" t="s">
        <v>36</v>
      </c>
      <c r="B27" s="28">
        <v>19721.503199999999</v>
      </c>
      <c r="C27" s="17">
        <f t="shared" si="0"/>
        <v>0.1780399999988731</v>
      </c>
      <c r="D27" s="16">
        <f t="shared" si="1"/>
        <v>427.29599999729544</v>
      </c>
      <c r="E27" s="28">
        <v>7132.3712800000003</v>
      </c>
      <c r="F27" s="17">
        <f t="shared" si="2"/>
        <v>2.2880000000441214E-2</v>
      </c>
      <c r="G27" s="16">
        <f t="shared" si="3"/>
        <v>54.912000001058914</v>
      </c>
      <c r="H27" s="13">
        <f t="shared" si="4"/>
        <v>0.12851044709383302</v>
      </c>
      <c r="I27" s="19">
        <f t="shared" si="5"/>
        <v>0.99184342358671029</v>
      </c>
      <c r="J27" s="16">
        <f t="shared" si="6"/>
        <v>430.80993414475137</v>
      </c>
      <c r="K27" s="14">
        <v>6</v>
      </c>
      <c r="L27" s="21">
        <f t="shared" si="7"/>
        <v>41.503847220110927</v>
      </c>
      <c r="M27" s="14"/>
      <c r="N27" s="14"/>
    </row>
    <row r="28" spans="1:14" ht="18" customHeight="1" x14ac:dyDescent="0.2">
      <c r="A28" s="10" t="s">
        <v>37</v>
      </c>
      <c r="B28" s="28">
        <v>19721.686040000001</v>
      </c>
      <c r="C28" s="17">
        <f t="shared" si="0"/>
        <v>0.18284000000130618</v>
      </c>
      <c r="D28" s="16">
        <f t="shared" si="1"/>
        <v>438.81600000313483</v>
      </c>
      <c r="E28" s="28">
        <v>7132.3941999999997</v>
      </c>
      <c r="F28" s="17">
        <f t="shared" si="2"/>
        <v>2.2919999999430729E-2</v>
      </c>
      <c r="G28" s="16">
        <f t="shared" si="3"/>
        <v>55.00799999863375</v>
      </c>
      <c r="H28" s="13">
        <f t="shared" si="4"/>
        <v>0.12535550207431084</v>
      </c>
      <c r="I28" s="19">
        <f t="shared" si="5"/>
        <v>0.99223440160590282</v>
      </c>
      <c r="J28" s="16">
        <f t="shared" si="6"/>
        <v>442.25033852174829</v>
      </c>
      <c r="K28" s="14">
        <v>6</v>
      </c>
      <c r="L28" s="21">
        <f t="shared" si="7"/>
        <v>42.60600563793335</v>
      </c>
      <c r="M28" s="14"/>
      <c r="N28" s="14"/>
    </row>
    <row r="29" spans="1:14" ht="18" customHeight="1" x14ac:dyDescent="0.2">
      <c r="A29" s="10" t="s">
        <v>38</v>
      </c>
      <c r="B29" s="28">
        <v>19721.86736</v>
      </c>
      <c r="C29" s="17">
        <f t="shared" si="0"/>
        <v>0.18131999999968684</v>
      </c>
      <c r="D29" s="16">
        <f t="shared" si="1"/>
        <v>435.16799999924842</v>
      </c>
      <c r="E29" s="28">
        <v>7132.4175999999998</v>
      </c>
      <c r="F29" s="17">
        <f t="shared" si="2"/>
        <v>2.3400000000037835E-2</v>
      </c>
      <c r="G29" s="16">
        <f t="shared" si="3"/>
        <v>56.160000000090804</v>
      </c>
      <c r="H29" s="13">
        <f t="shared" si="4"/>
        <v>0.12905360688329059</v>
      </c>
      <c r="I29" s="19">
        <f t="shared" si="5"/>
        <v>0.99177517912739099</v>
      </c>
      <c r="J29" s="16">
        <f t="shared" si="6"/>
        <v>438.7768610847159</v>
      </c>
      <c r="K29" s="14">
        <v>6</v>
      </c>
      <c r="L29" s="21">
        <f t="shared" si="7"/>
        <v>42.271373900261644</v>
      </c>
      <c r="M29" s="14"/>
      <c r="N29" s="14"/>
    </row>
    <row r="30" spans="1:14" ht="18" customHeight="1" x14ac:dyDescent="0.2">
      <c r="A30" s="10" t="s">
        <v>39</v>
      </c>
      <c r="B30" s="28">
        <v>19722.044720000002</v>
      </c>
      <c r="C30" s="17">
        <f t="shared" si="0"/>
        <v>0.17736000000149943</v>
      </c>
      <c r="D30" s="16">
        <f t="shared" si="1"/>
        <v>425.66400000359863</v>
      </c>
      <c r="E30" s="28">
        <v>7132.4406399999998</v>
      </c>
      <c r="F30" s="17">
        <f t="shared" si="2"/>
        <v>2.3040000000037253E-2</v>
      </c>
      <c r="G30" s="16">
        <f t="shared" si="3"/>
        <v>55.296000000089407</v>
      </c>
      <c r="H30" s="13">
        <f t="shared" si="4"/>
        <v>0.12990527740100624</v>
      </c>
      <c r="I30" s="19">
        <f t="shared" si="5"/>
        <v>0.99166762143268106</v>
      </c>
      <c r="J30" s="16">
        <f t="shared" si="6"/>
        <v>429.24059513875608</v>
      </c>
      <c r="K30" s="14">
        <v>6</v>
      </c>
      <c r="L30" s="21">
        <f t="shared" si="7"/>
        <v>41.352658491209638</v>
      </c>
      <c r="M30" s="14"/>
      <c r="N30" s="14"/>
    </row>
    <row r="31" spans="1:14" ht="18" customHeight="1" x14ac:dyDescent="0.2">
      <c r="A31" s="10" t="s">
        <v>40</v>
      </c>
      <c r="B31" s="28">
        <v>19722.22912</v>
      </c>
      <c r="C31" s="17">
        <f t="shared" si="0"/>
        <v>0.18439999999827705</v>
      </c>
      <c r="D31" s="16">
        <f t="shared" si="1"/>
        <v>442.55999999586493</v>
      </c>
      <c r="E31" s="28">
        <v>7132.4623199999996</v>
      </c>
      <c r="F31" s="17">
        <f t="shared" si="2"/>
        <v>2.1679999999832944E-2</v>
      </c>
      <c r="G31" s="16">
        <f t="shared" si="3"/>
        <v>52.031999999599066</v>
      </c>
      <c r="H31" s="13">
        <f t="shared" si="4"/>
        <v>0.11757049891559389</v>
      </c>
      <c r="I31" s="19">
        <f t="shared" si="5"/>
        <v>0.99315942480374786</v>
      </c>
      <c r="J31" s="16">
        <f t="shared" si="6"/>
        <v>445.6082165089623</v>
      </c>
      <c r="K31" s="14">
        <v>6</v>
      </c>
      <c r="L31" s="21">
        <f t="shared" si="7"/>
        <v>42.929500627067654</v>
      </c>
      <c r="M31" s="14"/>
      <c r="N31" s="14"/>
    </row>
    <row r="32" spans="1:14" ht="18" customHeight="1" x14ac:dyDescent="0.2">
      <c r="A32" s="10" t="s">
        <v>41</v>
      </c>
      <c r="B32" s="28">
        <v>19722.411639999998</v>
      </c>
      <c r="C32" s="17">
        <f t="shared" si="0"/>
        <v>0.18251999999847612</v>
      </c>
      <c r="D32" s="16">
        <f t="shared" si="1"/>
        <v>438.0479999963427</v>
      </c>
      <c r="E32" s="28">
        <v>7132.4832800000004</v>
      </c>
      <c r="F32" s="17">
        <f t="shared" si="2"/>
        <v>2.0960000000741275E-2</v>
      </c>
      <c r="G32" s="16">
        <f t="shared" si="3"/>
        <v>50.304000001779059</v>
      </c>
      <c r="H32" s="13">
        <f t="shared" si="4"/>
        <v>0.11483673022636572</v>
      </c>
      <c r="I32" s="19">
        <f t="shared" si="5"/>
        <v>0.9934707702300033</v>
      </c>
      <c r="J32" s="16">
        <f t="shared" si="6"/>
        <v>440.92691312390406</v>
      </c>
      <c r="K32" s="14">
        <v>6</v>
      </c>
      <c r="L32" s="21">
        <f t="shared" si="7"/>
        <v>42.478508008083246</v>
      </c>
      <c r="M32" s="14"/>
      <c r="N32" s="14"/>
    </row>
    <row r="33" spans="1:14" ht="18" customHeight="1" x14ac:dyDescent="0.2">
      <c r="A33" s="10" t="s">
        <v>42</v>
      </c>
      <c r="B33" s="28">
        <v>19722.598839999999</v>
      </c>
      <c r="C33" s="17">
        <f t="shared" si="0"/>
        <v>0.18720000000030268</v>
      </c>
      <c r="D33" s="16">
        <f t="shared" si="1"/>
        <v>449.28000000072643</v>
      </c>
      <c r="E33" s="28">
        <v>7132.5032700000002</v>
      </c>
      <c r="F33" s="17">
        <f t="shared" si="2"/>
        <v>1.9989999999779684E-2</v>
      </c>
      <c r="G33" s="16">
        <f t="shared" si="3"/>
        <v>47.975999999471242</v>
      </c>
      <c r="H33" s="13">
        <f t="shared" si="4"/>
        <v>0.10678418803283847</v>
      </c>
      <c r="I33" s="19">
        <f t="shared" si="5"/>
        <v>0.99434686931776883</v>
      </c>
      <c r="J33" s="16">
        <f t="shared" si="6"/>
        <v>451.83427822222831</v>
      </c>
      <c r="K33" s="14">
        <v>6</v>
      </c>
      <c r="L33" s="21">
        <f t="shared" si="7"/>
        <v>43.529313894241646</v>
      </c>
      <c r="M33" s="14"/>
      <c r="N33" s="14"/>
    </row>
    <row r="34" spans="1:14" ht="18" customHeight="1" x14ac:dyDescent="0.2">
      <c r="A34" s="10" t="s">
        <v>43</v>
      </c>
      <c r="B34" s="28">
        <v>19722.797200000001</v>
      </c>
      <c r="C34" s="17">
        <f t="shared" si="0"/>
        <v>0.19836000000213971</v>
      </c>
      <c r="D34" s="16">
        <f t="shared" si="1"/>
        <v>476.06400000513531</v>
      </c>
      <c r="E34" s="28">
        <v>7132.5253599999996</v>
      </c>
      <c r="F34" s="17">
        <f t="shared" si="2"/>
        <v>2.2089999999479915E-2</v>
      </c>
      <c r="G34" s="16">
        <f t="shared" si="3"/>
        <v>53.015999998751795</v>
      </c>
      <c r="H34" s="13">
        <f t="shared" si="4"/>
        <v>0.11136317805626955</v>
      </c>
      <c r="I34" s="19">
        <f t="shared" si="5"/>
        <v>0.99385620795538965</v>
      </c>
      <c r="J34" s="16">
        <f t="shared" si="6"/>
        <v>479.00691890280365</v>
      </c>
      <c r="K34" s="14">
        <v>6</v>
      </c>
      <c r="L34" s="21">
        <f t="shared" si="7"/>
        <v>46.147102013757575</v>
      </c>
      <c r="M34" s="14"/>
      <c r="N34" s="14"/>
    </row>
    <row r="35" spans="1:14" ht="18" customHeight="1" x14ac:dyDescent="0.2">
      <c r="A35" s="10" t="s">
        <v>44</v>
      </c>
      <c r="B35" s="28">
        <v>19722.995040000002</v>
      </c>
      <c r="C35" s="17">
        <f t="shared" si="0"/>
        <v>0.1978400000007241</v>
      </c>
      <c r="D35" s="16">
        <f t="shared" si="1"/>
        <v>474.81600000173785</v>
      </c>
      <c r="E35" s="28">
        <v>7132.5478800000001</v>
      </c>
      <c r="F35" s="17">
        <f t="shared" si="2"/>
        <v>2.2520000000440632E-2</v>
      </c>
      <c r="G35" s="16">
        <f t="shared" si="3"/>
        <v>54.048000001057517</v>
      </c>
      <c r="H35" s="13">
        <f t="shared" si="4"/>
        <v>0.11382935705801762</v>
      </c>
      <c r="I35" s="19">
        <f t="shared" si="5"/>
        <v>0.99358372419677898</v>
      </c>
      <c r="J35" s="16">
        <f t="shared" si="6"/>
        <v>477.88222415336253</v>
      </c>
      <c r="K35" s="14">
        <v>6</v>
      </c>
      <c r="L35" s="21">
        <f t="shared" si="7"/>
        <v>46.038749918435698</v>
      </c>
      <c r="M35" s="14"/>
      <c r="N35" s="14"/>
    </row>
    <row r="36" spans="1:14" ht="18" customHeight="1" x14ac:dyDescent="0.2">
      <c r="A36" s="10" t="s">
        <v>45</v>
      </c>
      <c r="B36" s="28">
        <v>19723.197960000001</v>
      </c>
      <c r="C36" s="17">
        <f t="shared" si="0"/>
        <v>0.20291999999972177</v>
      </c>
      <c r="D36" s="16">
        <f t="shared" si="1"/>
        <v>487.00799999933224</v>
      </c>
      <c r="E36" s="28">
        <v>7132.5712000000003</v>
      </c>
      <c r="F36" s="17">
        <f t="shared" si="2"/>
        <v>2.3320000000239816E-2</v>
      </c>
      <c r="G36" s="16">
        <f t="shared" si="3"/>
        <v>55.968000000575557</v>
      </c>
      <c r="H36" s="13">
        <f t="shared" si="4"/>
        <v>0.11492213680402026</v>
      </c>
      <c r="I36" s="19">
        <f t="shared" si="5"/>
        <v>0.99346114984222023</v>
      </c>
      <c r="J36" s="16">
        <f t="shared" si="6"/>
        <v>490.21343217767304</v>
      </c>
      <c r="K36" s="14">
        <v>6</v>
      </c>
      <c r="L36" s="21">
        <f t="shared" si="7"/>
        <v>47.226727570103371</v>
      </c>
      <c r="M36" s="14"/>
      <c r="N36" s="14"/>
    </row>
    <row r="37" spans="1:14" ht="18" customHeight="1" x14ac:dyDescent="0.2">
      <c r="A37" s="10" t="s">
        <v>46</v>
      </c>
      <c r="B37" s="28">
        <v>19723.39028</v>
      </c>
      <c r="C37" s="17">
        <f t="shared" si="0"/>
        <v>0.19231999999828986</v>
      </c>
      <c r="D37" s="16">
        <f t="shared" si="1"/>
        <v>461.56799999589566</v>
      </c>
      <c r="E37" s="28">
        <v>7132.5933199999999</v>
      </c>
      <c r="F37" s="17">
        <f t="shared" si="2"/>
        <v>2.2119999999631546E-2</v>
      </c>
      <c r="G37" s="16">
        <f t="shared" si="3"/>
        <v>53.087999999115709</v>
      </c>
      <c r="H37" s="13">
        <f t="shared" si="4"/>
        <v>0.11501663893421506</v>
      </c>
      <c r="I37" s="19">
        <f t="shared" si="5"/>
        <v>0.99345049690183518</v>
      </c>
      <c r="J37" s="16">
        <f t="shared" si="6"/>
        <v>464.61097098983498</v>
      </c>
      <c r="K37" s="14">
        <v>6</v>
      </c>
      <c r="L37" s="21">
        <f t="shared" si="7"/>
        <v>44.760209151236502</v>
      </c>
      <c r="M37" s="14"/>
      <c r="N37" s="14"/>
    </row>
    <row r="38" spans="1:14" ht="18" customHeight="1" x14ac:dyDescent="0.2">
      <c r="A38" s="10" t="s">
        <v>47</v>
      </c>
      <c r="B38" s="28">
        <v>19723.575440000001</v>
      </c>
      <c r="C38" s="17">
        <f t="shared" si="0"/>
        <v>0.18516000000090571</v>
      </c>
      <c r="D38" s="16">
        <f t="shared" si="1"/>
        <v>444.38400000217371</v>
      </c>
      <c r="E38" s="28">
        <v>7132.6159600000001</v>
      </c>
      <c r="F38" s="17">
        <f t="shared" si="2"/>
        <v>2.2640000000137661E-2</v>
      </c>
      <c r="G38" s="16">
        <f t="shared" si="3"/>
        <v>54.336000000330387</v>
      </c>
      <c r="H38" s="13">
        <f t="shared" si="4"/>
        <v>0.12227262907769992</v>
      </c>
      <c r="I38" s="19">
        <f t="shared" si="5"/>
        <v>0.99260749138687032</v>
      </c>
      <c r="J38" s="16">
        <f t="shared" si="6"/>
        <v>447.6935786383001</v>
      </c>
      <c r="K38" s="14">
        <v>6</v>
      </c>
      <c r="L38" s="21">
        <f t="shared" si="7"/>
        <v>43.130402566310231</v>
      </c>
      <c r="M38" s="14"/>
      <c r="N38" s="14"/>
    </row>
    <row r="39" spans="1:14" ht="18" customHeight="1" x14ac:dyDescent="0.2">
      <c r="A39" s="10" t="s">
        <v>48</v>
      </c>
      <c r="B39" s="28">
        <v>19723.750080000002</v>
      </c>
      <c r="C39" s="17">
        <f t="shared" si="0"/>
        <v>0.17464000000109081</v>
      </c>
      <c r="D39" s="16">
        <f t="shared" si="1"/>
        <v>419.13600000261795</v>
      </c>
      <c r="E39" s="28">
        <v>7132.6392800000003</v>
      </c>
      <c r="F39" s="17">
        <f t="shared" si="2"/>
        <v>2.3320000000239816E-2</v>
      </c>
      <c r="G39" s="16">
        <f t="shared" si="3"/>
        <v>55.968000000575557</v>
      </c>
      <c r="H39" s="13">
        <f t="shared" si="4"/>
        <v>0.13353183692220658</v>
      </c>
      <c r="I39" s="19">
        <f t="shared" si="5"/>
        <v>0.99120210578171697</v>
      </c>
      <c r="J39" s="16">
        <f t="shared" si="6"/>
        <v>422.85624451136937</v>
      </c>
      <c r="K39" s="14">
        <v>6</v>
      </c>
      <c r="L39" s="21">
        <f t="shared" si="7"/>
        <v>40.737595810343876</v>
      </c>
      <c r="M39" s="14"/>
      <c r="N39" s="14"/>
    </row>
    <row r="40" spans="1:14" ht="18" customHeight="1" x14ac:dyDescent="0.2">
      <c r="A40" s="10" t="s">
        <v>49</v>
      </c>
      <c r="B40" s="28">
        <v>19723.916679999998</v>
      </c>
      <c r="C40" s="17">
        <f t="shared" si="0"/>
        <v>0.1665999999968335</v>
      </c>
      <c r="D40" s="16">
        <f t="shared" si="1"/>
        <v>399.83999999240041</v>
      </c>
      <c r="E40" s="28">
        <v>7132.6620400000002</v>
      </c>
      <c r="F40" s="17">
        <f t="shared" si="2"/>
        <v>2.275999999983469E-2</v>
      </c>
      <c r="G40" s="16">
        <f t="shared" si="3"/>
        <v>54.623999999603257</v>
      </c>
      <c r="H40" s="13">
        <f t="shared" si="4"/>
        <v>0.13661464585994765</v>
      </c>
      <c r="I40" s="19">
        <f t="shared" si="5"/>
        <v>0.99079684351634212</v>
      </c>
      <c r="J40" s="16">
        <f t="shared" si="6"/>
        <v>403.55397033095761</v>
      </c>
      <c r="K40" s="14">
        <v>6</v>
      </c>
      <c r="L40" s="21">
        <f t="shared" si="7"/>
        <v>38.878031823791687</v>
      </c>
      <c r="M40" s="14"/>
      <c r="N40" s="14"/>
    </row>
    <row r="41" spans="1:14" ht="18" customHeight="1" x14ac:dyDescent="0.2">
      <c r="A41" s="22"/>
      <c r="B41" s="22"/>
      <c r="C41" s="13"/>
      <c r="D41" s="16">
        <f>SUM(D17:D40)</f>
        <v>9611.4239999995334</v>
      </c>
      <c r="E41" s="13"/>
      <c r="F41" s="13"/>
      <c r="G41" s="16">
        <f>SUM(G17:G40)</f>
        <v>1357.2480000002543</v>
      </c>
      <c r="H41" s="13">
        <f t="shared" si="4"/>
        <v>0.14121195777028669</v>
      </c>
      <c r="I41" s="19">
        <f t="shared" si="5"/>
        <v>0.99017626966054573</v>
      </c>
      <c r="J41" s="13">
        <f t="shared" si="6"/>
        <v>9706.7807970135873</v>
      </c>
      <c r="K41" s="13"/>
      <c r="L41" s="14"/>
      <c r="M41" s="14"/>
      <c r="N41" s="14"/>
    </row>
    <row r="42" spans="1:14" ht="12.75" customHeight="1" x14ac:dyDescent="0.2">
      <c r="B42" s="44"/>
      <c r="C42" s="44"/>
      <c r="D42" s="44"/>
      <c r="J42" s="1"/>
    </row>
    <row r="43" spans="1:14" ht="12.75" customHeight="1" x14ac:dyDescent="0.2">
      <c r="J43" s="1"/>
    </row>
    <row r="44" spans="1:14" ht="12.75" customHeight="1" x14ac:dyDescent="0.2">
      <c r="A44" s="26" t="s">
        <v>50</v>
      </c>
      <c r="F44" s="26" t="s">
        <v>51</v>
      </c>
      <c r="J44" s="1"/>
      <c r="K44" s="1"/>
    </row>
    <row r="45" spans="1:14" ht="12.75" customHeight="1" x14ac:dyDescent="0.2">
      <c r="A45" s="1" t="s">
        <v>52</v>
      </c>
      <c r="F45" s="1" t="s">
        <v>53</v>
      </c>
      <c r="J45" s="1"/>
      <c r="K45" s="1"/>
    </row>
    <row r="46" spans="1:14" ht="12.75" customHeight="1" x14ac:dyDescent="0.2">
      <c r="A46" s="1" t="s">
        <v>54</v>
      </c>
      <c r="F46" s="1" t="s">
        <v>54</v>
      </c>
      <c r="J46" s="1"/>
      <c r="K46" s="1"/>
    </row>
    <row r="47" spans="1:14" ht="12.75" customHeight="1" x14ac:dyDescent="0.2">
      <c r="J47" s="1"/>
      <c r="K47" s="1"/>
    </row>
    <row r="48" spans="1:14" ht="12.75" customHeight="1" x14ac:dyDescent="0.2">
      <c r="A48" s="26"/>
      <c r="F48" s="26"/>
      <c r="J48" s="1"/>
      <c r="K48" s="1"/>
    </row>
    <row r="49" spans="1:11" ht="12.75" customHeight="1" x14ac:dyDescent="0.2">
      <c r="A49" s="1" t="s">
        <v>55</v>
      </c>
      <c r="J49" s="1"/>
      <c r="K49" s="1"/>
    </row>
    <row r="50" spans="1:11" ht="12.75" customHeight="1" x14ac:dyDescent="0.2">
      <c r="A50" s="1" t="s">
        <v>54</v>
      </c>
      <c r="J50" s="1"/>
      <c r="K50" s="1"/>
    </row>
    <row r="51" spans="1:11" ht="12.75" customHeight="1" x14ac:dyDescent="0.2">
      <c r="C51" s="4"/>
      <c r="D51" s="4"/>
    </row>
    <row r="52" spans="1:11" ht="12.75" customHeight="1" x14ac:dyDescent="0.2">
      <c r="C52" s="4"/>
      <c r="D52" s="4"/>
    </row>
    <row r="53" spans="1:11" ht="12.75" customHeight="1" x14ac:dyDescent="0.2">
      <c r="A53" s="1" t="s">
        <v>56</v>
      </c>
      <c r="C53" s="4"/>
      <c r="D53" s="4"/>
    </row>
    <row r="54" spans="1:11" ht="12.75" customHeight="1" x14ac:dyDescent="0.2">
      <c r="C54" s="4"/>
      <c r="D54" s="4"/>
    </row>
    <row r="55" spans="1:11" ht="12.75" customHeight="1" x14ac:dyDescent="0.2">
      <c r="A55" s="1" t="s">
        <v>57</v>
      </c>
      <c r="C55" s="4"/>
      <c r="D55" s="4"/>
      <c r="F55" s="1" t="s">
        <v>58</v>
      </c>
      <c r="J55" t="s">
        <v>59</v>
      </c>
    </row>
    <row r="56" spans="1:11" ht="12.75" customHeight="1" x14ac:dyDescent="0.2">
      <c r="C56" s="4"/>
      <c r="D56" s="4"/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532" spans="3:3" ht="12.75" customHeight="1" x14ac:dyDescent="0.2">
      <c r="C532" s="27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>
        <f t="shared" ref="C844:C903" si="8">B844-B843</f>
        <v>0</v>
      </c>
    </row>
    <row r="845" spans="3:3" ht="12.75" customHeight="1" x14ac:dyDescent="0.2">
      <c r="C845" s="27">
        <f t="shared" si="8"/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</sheetData>
  <mergeCells count="12">
    <mergeCell ref="F10:K10"/>
    <mergeCell ref="F11:K11"/>
    <mergeCell ref="F12:K12"/>
    <mergeCell ref="M14:N14"/>
    <mergeCell ref="E14:G14"/>
    <mergeCell ref="K14:K15"/>
    <mergeCell ref="L14:L15"/>
    <mergeCell ref="B14:D14"/>
    <mergeCell ref="H14:H15"/>
    <mergeCell ref="I14:I15"/>
    <mergeCell ref="J14:J15"/>
    <mergeCell ref="A14:A15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37" zoomScale="120" workbookViewId="0">
      <selection sqref="A1:N56"/>
    </sheetView>
  </sheetViews>
  <sheetFormatPr defaultColWidth="8" defaultRowHeight="12.75" customHeight="1" x14ac:dyDescent="0.2"/>
  <cols>
    <col min="1" max="1" width="7.5703125" style="1" customWidth="1"/>
    <col min="2" max="2" width="13.28515625" style="1" customWidth="1"/>
    <col min="3" max="3" width="9" style="1" customWidth="1"/>
    <col min="4" max="4" width="10.5703125" style="1" customWidth="1"/>
    <col min="5" max="5" width="11.7109375" style="1" customWidth="1"/>
    <col min="6" max="6" width="10.42578125" style="1" customWidth="1"/>
    <col min="7" max="7" width="9.140625" style="1" customWidth="1"/>
    <col min="8" max="8" width="12.28515625" style="1" customWidth="1"/>
    <col min="9" max="9" width="9" style="1" customWidth="1"/>
    <col min="10" max="10" width="11.140625" customWidth="1"/>
    <col min="11" max="11" width="12.28515625" customWidth="1"/>
    <col min="12" max="12" width="10.85546875" customWidth="1"/>
  </cols>
  <sheetData>
    <row r="1" spans="1:14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J2" s="1"/>
    </row>
    <row r="3" spans="1:14" ht="12.75" customHeight="1" x14ac:dyDescent="0.2">
      <c r="A3" s="3"/>
      <c r="B3" s="3"/>
      <c r="C3" s="2"/>
      <c r="D3" s="3"/>
      <c r="E3" s="3"/>
      <c r="F3" s="3"/>
      <c r="G3" s="3"/>
      <c r="H3" s="2"/>
      <c r="J3" s="1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J4" s="1"/>
    </row>
    <row r="5" spans="1:14" ht="12.75" customHeight="1" x14ac:dyDescent="0.2">
      <c r="A5" s="2"/>
      <c r="B5" s="2" t="s">
        <v>121</v>
      </c>
      <c r="C5" s="2"/>
      <c r="D5" s="2"/>
      <c r="E5" s="2"/>
      <c r="F5" s="2"/>
      <c r="G5" s="2"/>
      <c r="H5" s="2"/>
      <c r="J5" s="1"/>
    </row>
    <row r="6" spans="1:14" ht="12.75" customHeight="1" x14ac:dyDescent="0.2">
      <c r="A6" s="2"/>
      <c r="B6" s="2" t="s">
        <v>122</v>
      </c>
      <c r="C6" s="2"/>
      <c r="D6" s="2"/>
      <c r="E6" s="2"/>
      <c r="F6" s="2"/>
      <c r="G6" s="2"/>
      <c r="H6" s="2"/>
      <c r="J6" s="1"/>
    </row>
    <row r="7" spans="1:14" ht="12.95" customHeight="1" x14ac:dyDescent="0.2">
      <c r="A7" s="2"/>
      <c r="B7" s="2" t="s">
        <v>123</v>
      </c>
      <c r="C7" s="2"/>
      <c r="D7" s="2"/>
      <c r="E7" s="2"/>
      <c r="F7" s="2"/>
      <c r="G7" s="2"/>
      <c r="H7" s="2"/>
      <c r="J7" s="1"/>
    </row>
    <row r="8" spans="1:14" ht="12.75" customHeight="1" x14ac:dyDescent="0.2">
      <c r="A8" s="4"/>
      <c r="B8" s="2" t="s">
        <v>124</v>
      </c>
      <c r="C8" s="4"/>
      <c r="D8" s="4"/>
      <c r="E8" s="4"/>
      <c r="F8" s="4"/>
      <c r="G8" s="4"/>
      <c r="H8" s="2"/>
      <c r="J8" s="1"/>
      <c r="K8" s="1"/>
    </row>
    <row r="9" spans="1:14" ht="12.75" customHeight="1" x14ac:dyDescent="0.2">
      <c r="A9" s="4"/>
      <c r="B9" s="2"/>
      <c r="C9" s="4"/>
      <c r="D9" s="4"/>
      <c r="E9" s="4"/>
      <c r="F9" s="4"/>
      <c r="G9" s="4"/>
      <c r="H9" s="2"/>
      <c r="J9" s="1"/>
      <c r="K9" s="1"/>
    </row>
    <row r="10" spans="1:14" ht="12.75" customHeight="1" x14ac:dyDescent="0.2">
      <c r="A10" s="4"/>
      <c r="B10" s="2"/>
      <c r="C10" s="4"/>
      <c r="D10" s="4"/>
      <c r="E10" s="2"/>
      <c r="F10" s="5" t="s">
        <v>4</v>
      </c>
      <c r="G10" s="3"/>
      <c r="H10" s="3"/>
      <c r="I10" s="3"/>
      <c r="J10" s="2"/>
      <c r="K10" s="1"/>
    </row>
    <row r="11" spans="1:14" ht="12.75" customHeight="1" x14ac:dyDescent="0.2">
      <c r="A11" s="4"/>
      <c r="B11" s="2"/>
      <c r="C11" s="4"/>
      <c r="D11" s="4"/>
      <c r="E11" s="56" t="s">
        <v>5</v>
      </c>
      <c r="F11" s="56"/>
      <c r="G11" s="56"/>
      <c r="H11" s="56"/>
      <c r="I11" s="56"/>
      <c r="J11" s="56"/>
      <c r="K11" s="1"/>
    </row>
    <row r="12" spans="1:14" ht="12.75" customHeight="1" x14ac:dyDescent="0.2">
      <c r="A12" s="4"/>
      <c r="B12" s="2"/>
      <c r="C12" s="4"/>
      <c r="D12" s="4"/>
      <c r="E12" s="56" t="s">
        <v>125</v>
      </c>
      <c r="F12" s="56"/>
      <c r="G12" s="56"/>
      <c r="H12" s="56"/>
      <c r="I12" s="56"/>
      <c r="J12" s="56"/>
      <c r="K12" s="1"/>
    </row>
    <row r="13" spans="1:14" ht="12.75" customHeight="1" x14ac:dyDescent="0.2">
      <c r="A13" s="4"/>
      <c r="B13" s="2"/>
      <c r="C13" s="4"/>
      <c r="D13" s="4"/>
      <c r="E13" s="56" t="s">
        <v>79</v>
      </c>
      <c r="F13" s="56"/>
      <c r="G13" s="56"/>
      <c r="H13" s="56"/>
      <c r="I13" s="56"/>
      <c r="J13" s="56"/>
      <c r="K13" s="1"/>
    </row>
    <row r="14" spans="1:14" ht="12.75" customHeight="1" x14ac:dyDescent="0.2">
      <c r="A14" s="42"/>
      <c r="B14" s="42"/>
      <c r="C14" s="43"/>
      <c r="D14" s="43"/>
      <c r="E14" s="43"/>
      <c r="F14" s="43"/>
      <c r="G14" s="42"/>
      <c r="H14" s="2"/>
      <c r="J14" s="1"/>
    </row>
    <row r="15" spans="1:14" ht="35.1" customHeight="1" x14ac:dyDescent="0.2">
      <c r="A15" s="57" t="s">
        <v>8</v>
      </c>
      <c r="B15" s="52" t="s">
        <v>126</v>
      </c>
      <c r="C15" s="52"/>
      <c r="D15" s="52"/>
      <c r="E15" s="50" t="s">
        <v>127</v>
      </c>
      <c r="F15" s="50"/>
      <c r="G15" s="50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28">
        <v>6966.8049600000004</v>
      </c>
      <c r="C17" s="10"/>
      <c r="D17" s="10"/>
      <c r="E17" s="28">
        <v>1200.6646000000001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28">
        <v>6966.8380800000004</v>
      </c>
      <c r="C18" s="17">
        <f t="shared" ref="C18:C41" si="0">B18-B17</f>
        <v>3.3120000000053551E-2</v>
      </c>
      <c r="D18" s="16">
        <f t="shared" ref="D18:D41" si="1">C18*3600</f>
        <v>119.23200000019278</v>
      </c>
      <c r="E18" s="28">
        <v>1200.6646000000001</v>
      </c>
      <c r="F18" s="17">
        <f t="shared" ref="F18:F41" si="2">E18-E17</f>
        <v>0</v>
      </c>
      <c r="G18" s="16">
        <f t="shared" ref="G18:G41" si="3">F18*3600</f>
        <v>0</v>
      </c>
      <c r="H18" s="13">
        <f t="shared" ref="H18:H41" si="4">G18/D18</f>
        <v>0</v>
      </c>
      <c r="I18" s="19">
        <f t="shared" ref="I18:I41" si="5">1/SQRT(1+H18*H18)</f>
        <v>1</v>
      </c>
      <c r="J18" s="16">
        <f t="shared" ref="J18:J41" si="6">SQRT(D18*D18+G18*G18)</f>
        <v>119.23200000019278</v>
      </c>
      <c r="K18" s="14">
        <v>6</v>
      </c>
      <c r="L18" s="21">
        <f t="shared" ref="L18:L41" si="7">D18/I18/K18/1.73</f>
        <v>11.486705202330711</v>
      </c>
      <c r="M18" s="14"/>
      <c r="N18" s="14"/>
    </row>
    <row r="19" spans="1:14" ht="18" customHeight="1" x14ac:dyDescent="0.2">
      <c r="A19" s="10" t="s">
        <v>27</v>
      </c>
      <c r="B19" s="28">
        <v>6966.8709200000003</v>
      </c>
      <c r="C19" s="17">
        <f t="shared" si="0"/>
        <v>3.2839999999850988E-2</v>
      </c>
      <c r="D19" s="16">
        <f t="shared" si="1"/>
        <v>118.22399999946356</v>
      </c>
      <c r="E19" s="28">
        <v>1200.6646000000001</v>
      </c>
      <c r="F19" s="17">
        <f t="shared" si="2"/>
        <v>0</v>
      </c>
      <c r="G19" s="16">
        <f t="shared" si="3"/>
        <v>0</v>
      </c>
      <c r="H19" s="13">
        <f t="shared" si="4"/>
        <v>0</v>
      </c>
      <c r="I19" s="19">
        <f t="shared" si="5"/>
        <v>1</v>
      </c>
      <c r="J19" s="16">
        <f t="shared" si="6"/>
        <v>118.22399999946356</v>
      </c>
      <c r="K19" s="14">
        <v>6</v>
      </c>
      <c r="L19" s="21">
        <f t="shared" si="7"/>
        <v>11.389595375670863</v>
      </c>
      <c r="M19" s="14"/>
      <c r="N19" s="14"/>
    </row>
    <row r="20" spans="1:14" ht="18" customHeight="1" x14ac:dyDescent="0.2">
      <c r="A20" s="10" t="s">
        <v>28</v>
      </c>
      <c r="B20" s="28">
        <v>6966.9035599999997</v>
      </c>
      <c r="C20" s="17">
        <f t="shared" si="0"/>
        <v>3.2639999999446445E-2</v>
      </c>
      <c r="D20" s="16">
        <f t="shared" si="1"/>
        <v>117.5039999980072</v>
      </c>
      <c r="E20" s="28">
        <v>1200.6646000000001</v>
      </c>
      <c r="F20" s="17">
        <f t="shared" si="2"/>
        <v>0</v>
      </c>
      <c r="G20" s="16">
        <f t="shared" si="3"/>
        <v>0</v>
      </c>
      <c r="H20" s="13">
        <f t="shared" si="4"/>
        <v>0</v>
      </c>
      <c r="I20" s="19">
        <f t="shared" si="5"/>
        <v>1</v>
      </c>
      <c r="J20" s="16">
        <f t="shared" si="6"/>
        <v>117.5039999980072</v>
      </c>
      <c r="K20" s="14">
        <v>6</v>
      </c>
      <c r="L20" s="21">
        <f t="shared" si="7"/>
        <v>11.320231213680849</v>
      </c>
      <c r="M20" s="14"/>
      <c r="N20" s="14"/>
    </row>
    <row r="21" spans="1:14" ht="18" customHeight="1" x14ac:dyDescent="0.2">
      <c r="A21" s="10" t="s">
        <v>29</v>
      </c>
      <c r="B21" s="28">
        <v>6966.9362000000001</v>
      </c>
      <c r="C21" s="17">
        <f t="shared" si="0"/>
        <v>3.264000000035594E-2</v>
      </c>
      <c r="D21" s="16">
        <f t="shared" si="1"/>
        <v>117.50400000128138</v>
      </c>
      <c r="E21" s="28">
        <v>1200.6646000000001</v>
      </c>
      <c r="F21" s="17">
        <f t="shared" si="2"/>
        <v>0</v>
      </c>
      <c r="G21" s="16">
        <f t="shared" si="3"/>
        <v>0</v>
      </c>
      <c r="H21" s="13">
        <f t="shared" si="4"/>
        <v>0</v>
      </c>
      <c r="I21" s="19">
        <f t="shared" si="5"/>
        <v>1</v>
      </c>
      <c r="J21" s="16">
        <f t="shared" si="6"/>
        <v>117.50400000128138</v>
      </c>
      <c r="K21" s="14">
        <v>6</v>
      </c>
      <c r="L21" s="21">
        <f t="shared" si="7"/>
        <v>11.32023121399628</v>
      </c>
      <c r="M21" s="14"/>
      <c r="N21" s="14"/>
    </row>
    <row r="22" spans="1:14" ht="18" customHeight="1" x14ac:dyDescent="0.2">
      <c r="A22" s="10" t="s">
        <v>30</v>
      </c>
      <c r="B22" s="17">
        <v>6966.9672</v>
      </c>
      <c r="C22" s="17">
        <f t="shared" si="0"/>
        <v>3.0999999999949068E-2</v>
      </c>
      <c r="D22" s="16">
        <f t="shared" si="1"/>
        <v>111.59999999981665</v>
      </c>
      <c r="E22" s="28">
        <v>1200.6646000000001</v>
      </c>
      <c r="F22" s="17">
        <f t="shared" si="2"/>
        <v>0</v>
      </c>
      <c r="G22" s="16">
        <f t="shared" si="3"/>
        <v>0</v>
      </c>
      <c r="H22" s="13">
        <f t="shared" si="4"/>
        <v>0</v>
      </c>
      <c r="I22" s="19">
        <f t="shared" si="5"/>
        <v>1</v>
      </c>
      <c r="J22" s="16">
        <f t="shared" si="6"/>
        <v>111.59999999981665</v>
      </c>
      <c r="K22" s="14">
        <v>6</v>
      </c>
      <c r="L22" s="21">
        <f t="shared" si="7"/>
        <v>10.751445086687538</v>
      </c>
      <c r="M22" s="14"/>
      <c r="N22" s="14"/>
    </row>
    <row r="23" spans="1:14" ht="18" customHeight="1" x14ac:dyDescent="0.2">
      <c r="A23" s="10" t="s">
        <v>31</v>
      </c>
      <c r="B23" s="17">
        <v>6966.9978000000001</v>
      </c>
      <c r="C23" s="17">
        <f t="shared" si="0"/>
        <v>3.0600000000049477E-2</v>
      </c>
      <c r="D23" s="16">
        <f t="shared" si="1"/>
        <v>110.16000000017812</v>
      </c>
      <c r="E23" s="28">
        <v>1200.6646000000001</v>
      </c>
      <c r="F23" s="17">
        <f t="shared" si="2"/>
        <v>0</v>
      </c>
      <c r="G23" s="16">
        <f t="shared" si="3"/>
        <v>0</v>
      </c>
      <c r="H23" s="13">
        <v>0</v>
      </c>
      <c r="I23" s="19">
        <f t="shared" si="5"/>
        <v>1</v>
      </c>
      <c r="J23" s="16">
        <f t="shared" si="6"/>
        <v>110.16000000017812</v>
      </c>
      <c r="K23" s="14">
        <v>6</v>
      </c>
      <c r="L23" s="21">
        <f t="shared" si="7"/>
        <v>10.61271676302294</v>
      </c>
      <c r="M23" s="14"/>
      <c r="N23" s="14"/>
    </row>
    <row r="24" spans="1:14" ht="18" customHeight="1" x14ac:dyDescent="0.2">
      <c r="A24" s="10" t="s">
        <v>32</v>
      </c>
      <c r="B24" s="17">
        <v>6967.0292399999998</v>
      </c>
      <c r="C24" s="17">
        <f t="shared" si="0"/>
        <v>3.143999999974767E-2</v>
      </c>
      <c r="D24" s="16">
        <f t="shared" si="1"/>
        <v>113.18399999909161</v>
      </c>
      <c r="E24" s="28">
        <v>1200.6646000000001</v>
      </c>
      <c r="F24" s="17">
        <f t="shared" si="2"/>
        <v>0</v>
      </c>
      <c r="G24" s="16">
        <f t="shared" si="3"/>
        <v>0</v>
      </c>
      <c r="H24" s="13">
        <f t="shared" si="4"/>
        <v>0</v>
      </c>
      <c r="I24" s="19">
        <f t="shared" si="5"/>
        <v>1</v>
      </c>
      <c r="J24" s="16">
        <f t="shared" si="6"/>
        <v>113.18399999909161</v>
      </c>
      <c r="K24" s="14">
        <v>6</v>
      </c>
      <c r="L24" s="21">
        <f t="shared" si="7"/>
        <v>10.904046242687054</v>
      </c>
      <c r="M24" s="14"/>
      <c r="N24" s="14"/>
    </row>
    <row r="25" spans="1:14" ht="18" customHeight="1" x14ac:dyDescent="0.2">
      <c r="A25" s="10" t="s">
        <v>33</v>
      </c>
      <c r="B25" s="17">
        <v>6967.0782399999998</v>
      </c>
      <c r="C25" s="17">
        <f t="shared" si="0"/>
        <v>4.8999999999978172E-2</v>
      </c>
      <c r="D25" s="16">
        <f t="shared" si="1"/>
        <v>176.39999999992142</v>
      </c>
      <c r="E25" s="28">
        <v>1200.66688</v>
      </c>
      <c r="F25" s="17">
        <f t="shared" si="2"/>
        <v>2.2799999999278953E-3</v>
      </c>
      <c r="G25" s="16">
        <f t="shared" si="3"/>
        <v>8.2079999997404229</v>
      </c>
      <c r="H25" s="13">
        <f t="shared" si="4"/>
        <v>4.6530612243447164E-2</v>
      </c>
      <c r="I25" s="19">
        <f t="shared" si="5"/>
        <v>0.9989192057647952</v>
      </c>
      <c r="J25" s="16">
        <f t="shared" si="6"/>
        <v>176.59085838165015</v>
      </c>
      <c r="K25" s="14">
        <v>6</v>
      </c>
      <c r="L25" s="21">
        <f t="shared" si="7"/>
        <v>17.012606780505799</v>
      </c>
      <c r="M25" s="14"/>
      <c r="N25" s="14"/>
    </row>
    <row r="26" spans="1:14" ht="18" customHeight="1" x14ac:dyDescent="0.2">
      <c r="A26" s="10" t="s">
        <v>34</v>
      </c>
      <c r="B26" s="17">
        <v>6967.1711599999999</v>
      </c>
      <c r="C26" s="17">
        <f t="shared" si="0"/>
        <v>9.2920000000049185E-2</v>
      </c>
      <c r="D26" s="16">
        <f t="shared" si="1"/>
        <v>334.51200000017707</v>
      </c>
      <c r="E26" s="28">
        <v>1200.69372</v>
      </c>
      <c r="F26" s="17">
        <f t="shared" si="2"/>
        <v>2.683999999999287E-2</v>
      </c>
      <c r="G26" s="16">
        <f t="shared" si="3"/>
        <v>96.62399999997433</v>
      </c>
      <c r="H26" s="13">
        <f t="shared" si="4"/>
        <v>0.28885062419262442</v>
      </c>
      <c r="I26" s="19">
        <f t="shared" si="5"/>
        <v>0.96072398427465733</v>
      </c>
      <c r="J26" s="16">
        <f t="shared" si="6"/>
        <v>348.18741436202646</v>
      </c>
      <c r="K26" s="14">
        <v>6</v>
      </c>
      <c r="L26" s="21">
        <f t="shared" si="7"/>
        <v>33.544066894222198</v>
      </c>
      <c r="M26" s="14"/>
      <c r="N26" s="14"/>
    </row>
    <row r="27" spans="1:14" ht="18" customHeight="1" x14ac:dyDescent="0.2">
      <c r="A27" s="10" t="s">
        <v>35</v>
      </c>
      <c r="B27" s="17">
        <v>6967.2884000000004</v>
      </c>
      <c r="C27" s="17">
        <f t="shared" si="0"/>
        <v>0.11724000000049273</v>
      </c>
      <c r="D27" s="16">
        <f t="shared" si="1"/>
        <v>422.06400000177382</v>
      </c>
      <c r="E27" s="28">
        <v>1200.7213999999999</v>
      </c>
      <c r="F27" s="17">
        <f t="shared" si="2"/>
        <v>2.7679999999918437E-2</v>
      </c>
      <c r="G27" s="16">
        <f t="shared" si="3"/>
        <v>99.647999999706371</v>
      </c>
      <c r="H27" s="13">
        <f t="shared" si="4"/>
        <v>0.23609689525590333</v>
      </c>
      <c r="I27" s="19">
        <f t="shared" si="5"/>
        <v>0.97324269591404899</v>
      </c>
      <c r="J27" s="16">
        <f t="shared" si="6"/>
        <v>433.66778068175506</v>
      </c>
      <c r="K27" s="14">
        <v>6</v>
      </c>
      <c r="L27" s="21">
        <f t="shared" si="7"/>
        <v>41.779169622519753</v>
      </c>
      <c r="M27" s="14"/>
      <c r="N27" s="14"/>
    </row>
    <row r="28" spans="1:14" ht="18" customHeight="1" x14ac:dyDescent="0.2">
      <c r="A28" s="10" t="s">
        <v>36</v>
      </c>
      <c r="B28" s="17">
        <v>6967.4162800000004</v>
      </c>
      <c r="C28" s="17">
        <f t="shared" si="0"/>
        <v>0.12788000000000466</v>
      </c>
      <c r="D28" s="16">
        <f t="shared" si="1"/>
        <v>460.36800000001676</v>
      </c>
      <c r="E28" s="28">
        <v>1200.75368</v>
      </c>
      <c r="F28" s="17">
        <f t="shared" si="2"/>
        <v>3.2280000000127984E-2</v>
      </c>
      <c r="G28" s="16">
        <f t="shared" si="3"/>
        <v>116.20800000046074</v>
      </c>
      <c r="H28" s="13">
        <f t="shared" si="4"/>
        <v>0.25242414763940263</v>
      </c>
      <c r="I28" s="19">
        <f t="shared" si="5"/>
        <v>0.96958693756382497</v>
      </c>
      <c r="J28" s="16">
        <f t="shared" si="6"/>
        <v>474.8083768091318</v>
      </c>
      <c r="K28" s="14">
        <v>6</v>
      </c>
      <c r="L28" s="21">
        <f t="shared" si="7"/>
        <v>45.742618189704416</v>
      </c>
      <c r="M28" s="14"/>
      <c r="N28" s="14"/>
    </row>
    <row r="29" spans="1:14" ht="18" customHeight="1" x14ac:dyDescent="0.2">
      <c r="A29" s="10" t="s">
        <v>37</v>
      </c>
      <c r="B29" s="17">
        <v>6967.5295999999998</v>
      </c>
      <c r="C29" s="17">
        <f t="shared" si="0"/>
        <v>0.11331999999947584</v>
      </c>
      <c r="D29" s="16">
        <f t="shared" si="1"/>
        <v>407.95199999811302</v>
      </c>
      <c r="E29" s="28">
        <v>1200.7664</v>
      </c>
      <c r="F29" s="17">
        <f t="shared" si="2"/>
        <v>1.2719999999944775E-2</v>
      </c>
      <c r="G29" s="16">
        <f t="shared" si="3"/>
        <v>45.791999999801192</v>
      </c>
      <c r="H29" s="13">
        <f t="shared" si="4"/>
        <v>0.11224849982354052</v>
      </c>
      <c r="I29" s="19">
        <f t="shared" si="5"/>
        <v>0.99375905128908493</v>
      </c>
      <c r="J29" s="16">
        <f t="shared" si="6"/>
        <v>410.51399679723733</v>
      </c>
      <c r="K29" s="14">
        <v>6</v>
      </c>
      <c r="L29" s="21">
        <f t="shared" si="7"/>
        <v>39.54855460474348</v>
      </c>
      <c r="M29" s="14"/>
      <c r="N29" s="14"/>
    </row>
    <row r="30" spans="1:14" ht="18" customHeight="1" x14ac:dyDescent="0.2">
      <c r="A30" s="10" t="s">
        <v>38</v>
      </c>
      <c r="B30" s="17">
        <v>6967.6616800000002</v>
      </c>
      <c r="C30" s="17">
        <f t="shared" si="0"/>
        <v>0.13208000000031461</v>
      </c>
      <c r="D30" s="16">
        <f t="shared" si="1"/>
        <v>475.4880000011326</v>
      </c>
      <c r="E30" s="28">
        <v>1200.799</v>
      </c>
      <c r="F30" s="17">
        <f t="shared" si="2"/>
        <v>3.2600000000002183E-2</v>
      </c>
      <c r="G30" s="16">
        <f t="shared" si="3"/>
        <v>117.36000000000786</v>
      </c>
      <c r="H30" s="13">
        <f t="shared" si="4"/>
        <v>0.24682010902426205</v>
      </c>
      <c r="I30" s="19">
        <f t="shared" si="5"/>
        <v>0.97086455906587166</v>
      </c>
      <c r="J30" s="16">
        <f t="shared" si="6"/>
        <v>489.75729473391095</v>
      </c>
      <c r="K30" s="14">
        <v>6</v>
      </c>
      <c r="L30" s="21">
        <f t="shared" si="7"/>
        <v>47.182783693055008</v>
      </c>
      <c r="M30" s="14"/>
      <c r="N30" s="14"/>
    </row>
    <row r="31" spans="1:14" ht="18" customHeight="1" x14ac:dyDescent="0.2">
      <c r="A31" s="10" t="s">
        <v>39</v>
      </c>
      <c r="B31" s="17">
        <v>6967.7830800000002</v>
      </c>
      <c r="C31" s="17">
        <f t="shared" si="0"/>
        <v>0.12139999999999418</v>
      </c>
      <c r="D31" s="16">
        <f t="shared" si="1"/>
        <v>437.03999999997905</v>
      </c>
      <c r="E31" s="28">
        <v>1200.8243199999999</v>
      </c>
      <c r="F31" s="17">
        <f t="shared" si="2"/>
        <v>2.5319999999965148E-2</v>
      </c>
      <c r="G31" s="16">
        <f t="shared" si="3"/>
        <v>91.151999999874533</v>
      </c>
      <c r="H31" s="13">
        <f t="shared" si="4"/>
        <v>0.20856672158127151</v>
      </c>
      <c r="I31" s="19">
        <f t="shared" si="5"/>
        <v>0.97893477690545627</v>
      </c>
      <c r="J31" s="16">
        <f t="shared" si="6"/>
        <v>446.4444519802646</v>
      </c>
      <c r="K31" s="14">
        <v>6</v>
      </c>
      <c r="L31" s="21">
        <f t="shared" si="7"/>
        <v>43.010062811200832</v>
      </c>
      <c r="M31" s="14"/>
      <c r="N31" s="14"/>
    </row>
    <row r="32" spans="1:14" ht="18" customHeight="1" x14ac:dyDescent="0.2">
      <c r="A32" s="10" t="s">
        <v>40</v>
      </c>
      <c r="B32" s="17">
        <v>6967.9064799999996</v>
      </c>
      <c r="C32" s="17">
        <f t="shared" si="0"/>
        <v>0.12339999999949214</v>
      </c>
      <c r="D32" s="16">
        <f t="shared" si="1"/>
        <v>444.2399999981717</v>
      </c>
      <c r="E32" s="28">
        <v>1200.85168</v>
      </c>
      <c r="F32" s="17">
        <f t="shared" si="2"/>
        <v>2.7360000000044238E-2</v>
      </c>
      <c r="G32" s="16">
        <f t="shared" si="3"/>
        <v>98.496000000159256</v>
      </c>
      <c r="H32" s="13">
        <f t="shared" si="4"/>
        <v>0.22171799027679773</v>
      </c>
      <c r="I32" s="19">
        <f t="shared" si="5"/>
        <v>0.97629119440537782</v>
      </c>
      <c r="J32" s="16">
        <f t="shared" si="6"/>
        <v>455.02817452813508</v>
      </c>
      <c r="K32" s="14">
        <v>6</v>
      </c>
      <c r="L32" s="21">
        <f t="shared" si="7"/>
        <v>43.837011033539021</v>
      </c>
      <c r="M32" s="14"/>
      <c r="N32" s="14"/>
    </row>
    <row r="33" spans="1:14" ht="18" customHeight="1" x14ac:dyDescent="0.2">
      <c r="A33" s="10" t="s">
        <v>41</v>
      </c>
      <c r="B33" s="17">
        <v>6968.0063200000004</v>
      </c>
      <c r="C33" s="17">
        <f t="shared" si="0"/>
        <v>9.9840000000767759E-2</v>
      </c>
      <c r="D33" s="16">
        <f t="shared" si="1"/>
        <v>359.42400000276393</v>
      </c>
      <c r="E33" s="28">
        <v>1200.85852</v>
      </c>
      <c r="F33" s="17">
        <f t="shared" si="2"/>
        <v>6.8400000000110595E-3</v>
      </c>
      <c r="G33" s="16">
        <f t="shared" si="3"/>
        <v>24.624000000039814</v>
      </c>
      <c r="H33" s="13">
        <f t="shared" si="4"/>
        <v>6.8509615384199321E-2</v>
      </c>
      <c r="I33" s="19">
        <f t="shared" si="5"/>
        <v>0.99766144521104383</v>
      </c>
      <c r="J33" s="16">
        <f t="shared" si="6"/>
        <v>360.26650295855819</v>
      </c>
      <c r="K33" s="14">
        <v>6</v>
      </c>
      <c r="L33" s="21">
        <f t="shared" si="7"/>
        <v>34.707755583676118</v>
      </c>
      <c r="M33" s="14"/>
      <c r="N33" s="14"/>
    </row>
    <row r="34" spans="1:14" ht="18" customHeight="1" x14ac:dyDescent="0.2">
      <c r="A34" s="10" t="s">
        <v>42</v>
      </c>
      <c r="B34" s="17">
        <v>6968.0854399999998</v>
      </c>
      <c r="C34" s="17">
        <f t="shared" si="0"/>
        <v>7.9119999999420543E-2</v>
      </c>
      <c r="D34" s="16">
        <f t="shared" si="1"/>
        <v>284.83199999791395</v>
      </c>
      <c r="E34" s="28">
        <v>1200.8585599999999</v>
      </c>
      <c r="F34" s="17">
        <f t="shared" si="2"/>
        <v>3.9999999899009708E-5</v>
      </c>
      <c r="G34" s="16">
        <f t="shared" si="3"/>
        <v>0.14399999963643495</v>
      </c>
      <c r="H34" s="13">
        <f t="shared" si="4"/>
        <v>5.0556117162920452E-4</v>
      </c>
      <c r="I34" s="19">
        <f t="shared" si="5"/>
        <v>0.99999987220397546</v>
      </c>
      <c r="J34" s="16">
        <f t="shared" si="6"/>
        <v>284.83203639831589</v>
      </c>
      <c r="K34" s="14">
        <v>6</v>
      </c>
      <c r="L34" s="21">
        <f t="shared" si="7"/>
        <v>27.440465934327158</v>
      </c>
      <c r="M34" s="14"/>
      <c r="N34" s="14"/>
    </row>
    <row r="35" spans="1:14" ht="18" customHeight="1" x14ac:dyDescent="0.2">
      <c r="A35" s="10" t="s">
        <v>43</v>
      </c>
      <c r="B35" s="17">
        <v>6968.1584000000003</v>
      </c>
      <c r="C35" s="17">
        <f t="shared" si="0"/>
        <v>7.2960000000421132E-2</v>
      </c>
      <c r="D35" s="16">
        <f t="shared" si="1"/>
        <v>262.65600000151608</v>
      </c>
      <c r="E35" s="28">
        <v>1200.8594399999999</v>
      </c>
      <c r="F35" s="17">
        <f t="shared" si="2"/>
        <v>8.8000000005195034E-4</v>
      </c>
      <c r="G35" s="16">
        <f t="shared" si="3"/>
        <v>3.1680000001870212</v>
      </c>
      <c r="H35" s="13">
        <f t="shared" si="4"/>
        <v>1.2061403509414349E-2</v>
      </c>
      <c r="I35" s="19">
        <f t="shared" si="5"/>
        <v>0.99992726920811326</v>
      </c>
      <c r="J35" s="16">
        <f t="shared" si="6"/>
        <v>262.67510456988038</v>
      </c>
      <c r="K35" s="14">
        <v>6</v>
      </c>
      <c r="L35" s="21">
        <f t="shared" si="7"/>
        <v>25.30588676010408</v>
      </c>
      <c r="M35" s="14"/>
      <c r="N35" s="14"/>
    </row>
    <row r="36" spans="1:14" ht="18" customHeight="1" x14ac:dyDescent="0.2">
      <c r="A36" s="10" t="s">
        <v>44</v>
      </c>
      <c r="B36" s="17">
        <v>6968.2075199999999</v>
      </c>
      <c r="C36" s="17">
        <f t="shared" si="0"/>
        <v>4.9119999999675201E-2</v>
      </c>
      <c r="D36" s="16">
        <f t="shared" si="1"/>
        <v>176.83199999883072</v>
      </c>
      <c r="E36" s="28">
        <v>1200.8594399999999</v>
      </c>
      <c r="F36" s="17">
        <f t="shared" si="2"/>
        <v>0</v>
      </c>
      <c r="G36" s="16">
        <f t="shared" si="3"/>
        <v>0</v>
      </c>
      <c r="H36" s="13">
        <f t="shared" si="4"/>
        <v>0</v>
      </c>
      <c r="I36" s="19">
        <f t="shared" si="5"/>
        <v>1</v>
      </c>
      <c r="J36" s="16">
        <f t="shared" si="6"/>
        <v>176.83199999883072</v>
      </c>
      <c r="K36" s="14">
        <v>6</v>
      </c>
      <c r="L36" s="21">
        <f t="shared" si="7"/>
        <v>17.035838150176371</v>
      </c>
      <c r="M36" s="14"/>
      <c r="N36" s="14"/>
    </row>
    <row r="37" spans="1:14" ht="18" customHeight="1" x14ac:dyDescent="0.2">
      <c r="A37" s="10" t="s">
        <v>45</v>
      </c>
      <c r="B37" s="17">
        <v>6968.2570400000004</v>
      </c>
      <c r="C37" s="17">
        <f t="shared" si="0"/>
        <v>4.9520000000484288E-2</v>
      </c>
      <c r="D37" s="16">
        <f t="shared" si="1"/>
        <v>178.27200000174344</v>
      </c>
      <c r="E37" s="28">
        <v>1200.8594399999999</v>
      </c>
      <c r="F37" s="17">
        <f t="shared" si="2"/>
        <v>0</v>
      </c>
      <c r="G37" s="16">
        <f t="shared" si="3"/>
        <v>0</v>
      </c>
      <c r="H37" s="13">
        <f t="shared" si="4"/>
        <v>0</v>
      </c>
      <c r="I37" s="19">
        <f t="shared" si="5"/>
        <v>1</v>
      </c>
      <c r="J37" s="16">
        <f t="shared" si="6"/>
        <v>178.27200000174344</v>
      </c>
      <c r="K37" s="14">
        <v>6</v>
      </c>
      <c r="L37" s="21">
        <f t="shared" si="7"/>
        <v>17.1745664741564</v>
      </c>
      <c r="M37" s="14"/>
      <c r="N37" s="14"/>
    </row>
    <row r="38" spans="1:14" ht="18" customHeight="1" x14ac:dyDescent="0.2">
      <c r="A38" s="10" t="s">
        <v>46</v>
      </c>
      <c r="B38" s="17">
        <v>6968.2987999999996</v>
      </c>
      <c r="C38" s="17">
        <f t="shared" si="0"/>
        <v>4.1759999999158026E-2</v>
      </c>
      <c r="D38" s="16">
        <f t="shared" si="1"/>
        <v>150.33599999696889</v>
      </c>
      <c r="E38" s="28">
        <v>1200.8594399999999</v>
      </c>
      <c r="F38" s="17">
        <f t="shared" si="2"/>
        <v>0</v>
      </c>
      <c r="G38" s="16">
        <f t="shared" si="3"/>
        <v>0</v>
      </c>
      <c r="H38" s="13">
        <f t="shared" si="4"/>
        <v>0</v>
      </c>
      <c r="I38" s="19">
        <f t="shared" si="5"/>
        <v>1</v>
      </c>
      <c r="J38" s="16">
        <f t="shared" si="6"/>
        <v>150.33599999696889</v>
      </c>
      <c r="K38" s="14">
        <v>6</v>
      </c>
      <c r="L38" s="21">
        <f t="shared" si="7"/>
        <v>14.483236993927639</v>
      </c>
      <c r="M38" s="14"/>
      <c r="N38" s="14"/>
    </row>
    <row r="39" spans="1:14" ht="18" customHeight="1" x14ac:dyDescent="0.2">
      <c r="A39" s="10" t="s">
        <v>47</v>
      </c>
      <c r="B39" s="17">
        <v>6968.3346000000001</v>
      </c>
      <c r="C39" s="17">
        <f t="shared" si="0"/>
        <v>3.5800000000563159E-2</v>
      </c>
      <c r="D39" s="16">
        <f t="shared" si="1"/>
        <v>128.88000000202737</v>
      </c>
      <c r="E39" s="28">
        <v>1200.8594399999999</v>
      </c>
      <c r="F39" s="17">
        <f t="shared" si="2"/>
        <v>0</v>
      </c>
      <c r="G39" s="16">
        <f t="shared" si="3"/>
        <v>0</v>
      </c>
      <c r="H39" s="13">
        <f t="shared" si="4"/>
        <v>0</v>
      </c>
      <c r="I39" s="19">
        <f t="shared" si="5"/>
        <v>1</v>
      </c>
      <c r="J39" s="16">
        <f t="shared" si="6"/>
        <v>128.88000000202737</v>
      </c>
      <c r="K39" s="14">
        <v>6</v>
      </c>
      <c r="L39" s="21">
        <f t="shared" si="7"/>
        <v>12.416184971293582</v>
      </c>
      <c r="M39" s="14"/>
      <c r="N39" s="14"/>
    </row>
    <row r="40" spans="1:14" ht="18" customHeight="1" x14ac:dyDescent="0.2">
      <c r="A40" s="10" t="s">
        <v>48</v>
      </c>
      <c r="B40" s="17">
        <v>6968.3703599999999</v>
      </c>
      <c r="C40" s="17">
        <f t="shared" si="0"/>
        <v>3.5759999999754655E-2</v>
      </c>
      <c r="D40" s="16">
        <f t="shared" si="1"/>
        <v>128.73599999911676</v>
      </c>
      <c r="E40" s="28">
        <v>1200.8594399999999</v>
      </c>
      <c r="F40" s="17">
        <f t="shared" si="2"/>
        <v>0</v>
      </c>
      <c r="G40" s="16">
        <f t="shared" si="3"/>
        <v>0</v>
      </c>
      <c r="H40" s="13">
        <f t="shared" si="4"/>
        <v>0</v>
      </c>
      <c r="I40" s="19">
        <f t="shared" si="5"/>
        <v>1</v>
      </c>
      <c r="J40" s="16">
        <f t="shared" si="6"/>
        <v>128.73599999911676</v>
      </c>
      <c r="K40" s="14">
        <v>6</v>
      </c>
      <c r="L40" s="21">
        <f t="shared" si="7"/>
        <v>12.402312138643232</v>
      </c>
      <c r="M40" s="14"/>
      <c r="N40" s="14"/>
    </row>
    <row r="41" spans="1:14" ht="18" customHeight="1" x14ac:dyDescent="0.2">
      <c r="A41" s="10" t="s">
        <v>49</v>
      </c>
      <c r="B41" s="17">
        <v>6968.40308</v>
      </c>
      <c r="C41" s="17">
        <f t="shared" si="0"/>
        <v>3.2720000000153959E-2</v>
      </c>
      <c r="D41" s="16">
        <f t="shared" si="1"/>
        <v>117.79200000055425</v>
      </c>
      <c r="E41" s="28">
        <v>1200.8594399999999</v>
      </c>
      <c r="F41" s="17">
        <f t="shared" si="2"/>
        <v>0</v>
      </c>
      <c r="G41" s="16">
        <f t="shared" si="3"/>
        <v>0</v>
      </c>
      <c r="H41" s="13">
        <f t="shared" si="4"/>
        <v>0</v>
      </c>
      <c r="I41" s="19">
        <f t="shared" si="5"/>
        <v>1</v>
      </c>
      <c r="J41" s="16">
        <f t="shared" si="6"/>
        <v>117.79200000055425</v>
      </c>
      <c r="K41" s="14">
        <v>6</v>
      </c>
      <c r="L41" s="21">
        <f t="shared" si="7"/>
        <v>11.347976878666113</v>
      </c>
      <c r="M41" s="14"/>
      <c r="N41" s="14"/>
    </row>
    <row r="42" spans="1:14" ht="18" customHeight="1" x14ac:dyDescent="0.2">
      <c r="A42" s="46"/>
      <c r="B42" s="46"/>
      <c r="C42" s="47"/>
      <c r="D42" s="48">
        <f>SUM(D18:D41)</f>
        <v>5753.2319999987521</v>
      </c>
      <c r="E42" s="46"/>
      <c r="F42" s="46"/>
      <c r="G42" s="48">
        <f>SUM(G18:G41)</f>
        <v>701.42399999958798</v>
      </c>
      <c r="H42" s="49"/>
      <c r="I42" s="49"/>
      <c r="J42" s="13"/>
      <c r="K42" s="13"/>
    </row>
    <row r="43" spans="1:14" ht="12.75" customHeight="1" x14ac:dyDescent="0.2">
      <c r="J43" s="1"/>
    </row>
    <row r="44" spans="1:14" ht="12.75" customHeight="1" x14ac:dyDescent="0.2">
      <c r="A44" s="26" t="s">
        <v>50</v>
      </c>
      <c r="F44" s="26" t="s">
        <v>51</v>
      </c>
      <c r="J44" s="1"/>
      <c r="K44" s="1"/>
    </row>
    <row r="45" spans="1:14" ht="12.75" customHeight="1" x14ac:dyDescent="0.2">
      <c r="A45" s="1" t="s">
        <v>52</v>
      </c>
      <c r="F45" s="1" t="s">
        <v>53</v>
      </c>
      <c r="J45" s="1"/>
      <c r="K45" s="1"/>
    </row>
    <row r="46" spans="1:14" ht="12.75" customHeight="1" x14ac:dyDescent="0.2">
      <c r="A46" s="1" t="s">
        <v>54</v>
      </c>
      <c r="F46" s="1" t="s">
        <v>54</v>
      </c>
      <c r="J46" s="1"/>
      <c r="K46" s="1"/>
    </row>
    <row r="47" spans="1:14" ht="12.75" customHeight="1" x14ac:dyDescent="0.2">
      <c r="J47" s="1"/>
      <c r="K47" s="1"/>
    </row>
    <row r="48" spans="1:14" ht="12.75" customHeight="1" x14ac:dyDescent="0.2">
      <c r="A48" s="26"/>
      <c r="F48" s="26"/>
      <c r="J48" s="1"/>
      <c r="K48" s="1"/>
    </row>
    <row r="49" spans="1:11" ht="12.75" customHeight="1" x14ac:dyDescent="0.2">
      <c r="A49" s="1" t="s">
        <v>55</v>
      </c>
      <c r="J49" s="1"/>
      <c r="K49" s="1"/>
    </row>
    <row r="50" spans="1:11" ht="12.75" customHeight="1" x14ac:dyDescent="0.2">
      <c r="A50" s="1" t="s">
        <v>54</v>
      </c>
      <c r="J50" s="1"/>
      <c r="K50" s="1"/>
    </row>
    <row r="51" spans="1:11" ht="12.75" customHeight="1" x14ac:dyDescent="0.2">
      <c r="C51" s="4"/>
      <c r="D51" s="4"/>
    </row>
    <row r="52" spans="1:11" ht="12.75" customHeight="1" x14ac:dyDescent="0.2">
      <c r="C52" s="4"/>
      <c r="D52" s="4"/>
    </row>
    <row r="53" spans="1:11" ht="12.75" customHeight="1" x14ac:dyDescent="0.2">
      <c r="A53" s="1" t="s">
        <v>56</v>
      </c>
      <c r="C53" s="4"/>
      <c r="D53" s="4"/>
    </row>
    <row r="54" spans="1:11" ht="12.75" customHeight="1" x14ac:dyDescent="0.2">
      <c r="C54" s="4"/>
      <c r="D54" s="4"/>
    </row>
    <row r="55" spans="1:11" ht="12.75" customHeight="1" x14ac:dyDescent="0.2">
      <c r="A55" s="1" t="s">
        <v>57</v>
      </c>
      <c r="C55" s="4"/>
      <c r="D55" s="4"/>
      <c r="F55" s="1" t="s">
        <v>58</v>
      </c>
      <c r="J55" t="s">
        <v>59</v>
      </c>
    </row>
    <row r="56" spans="1:11" ht="12.75" customHeight="1" x14ac:dyDescent="0.2">
      <c r="C56" s="4"/>
      <c r="D56" s="4"/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E11:J11"/>
    <mergeCell ref="E12:J12"/>
    <mergeCell ref="E13:J13"/>
    <mergeCell ref="K15:K16"/>
    <mergeCell ref="L15:L16"/>
    <mergeCell ref="A15:A16"/>
    <mergeCell ref="H15:H16"/>
    <mergeCell ref="I15:I16"/>
    <mergeCell ref="J15:J16"/>
    <mergeCell ref="M15:N15"/>
    <mergeCell ref="B15:D15"/>
    <mergeCell ref="E15:G15"/>
  </mergeCells>
  <printOptions gridLines="1" gridLinesSet="0"/>
  <pageMargins left="0.78740199999999982" right="0.78740199999999982" top="1.0629920000000002" bottom="1.0629920000000002" header="0.5" footer="0.5"/>
  <pageSetup paperSize="9" scale="1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54" zoomScale="115" zoomScaleNormal="115" workbookViewId="0">
      <selection sqref="A1:L57"/>
    </sheetView>
  </sheetViews>
  <sheetFormatPr defaultColWidth="8" defaultRowHeight="12.75" customHeight="1" x14ac:dyDescent="0.2"/>
  <cols>
    <col min="1" max="1" width="7.5703125" style="1" customWidth="1"/>
    <col min="2" max="2" width="13.28515625" style="1" customWidth="1"/>
    <col min="3" max="3" width="9" style="1" customWidth="1"/>
    <col min="4" max="4" width="10.5703125" style="1" customWidth="1"/>
    <col min="5" max="5" width="11.7109375" style="1" customWidth="1"/>
    <col min="6" max="6" width="10.42578125" style="1" customWidth="1"/>
    <col min="7" max="7" width="9.140625" style="1" customWidth="1"/>
    <col min="8" max="8" width="12.28515625" style="1" customWidth="1"/>
    <col min="9" max="9" width="9" style="1" customWidth="1"/>
    <col min="10" max="10" width="11.140625" customWidth="1"/>
    <col min="11" max="11" width="12.28515625" customWidth="1"/>
    <col min="12" max="12" width="10.85546875" customWidth="1"/>
  </cols>
  <sheetData>
    <row r="1" spans="1:14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J2" s="1"/>
    </row>
    <row r="3" spans="1:14" ht="12.75" customHeight="1" x14ac:dyDescent="0.2">
      <c r="A3" s="3"/>
      <c r="B3" s="3"/>
      <c r="C3" s="2"/>
      <c r="D3" s="3"/>
      <c r="E3" s="3"/>
      <c r="F3" s="3"/>
      <c r="G3" s="3"/>
      <c r="H3" s="2"/>
      <c r="J3" s="1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J4" s="1"/>
    </row>
    <row r="5" spans="1:14" ht="12.75" customHeight="1" x14ac:dyDescent="0.2">
      <c r="A5" s="2"/>
      <c r="B5" s="2" t="s">
        <v>121</v>
      </c>
      <c r="C5" s="2"/>
      <c r="D5" s="2"/>
      <c r="E5" s="2"/>
      <c r="F5" s="2"/>
      <c r="G5" s="2"/>
      <c r="H5" s="2"/>
      <c r="J5" s="1"/>
    </row>
    <row r="6" spans="1:14" ht="12.75" customHeight="1" x14ac:dyDescent="0.2">
      <c r="A6" s="2"/>
      <c r="B6" s="2" t="s">
        <v>122</v>
      </c>
      <c r="C6" s="2"/>
      <c r="D6" s="2"/>
      <c r="E6" s="2"/>
      <c r="F6" s="2"/>
      <c r="G6" s="2"/>
      <c r="H6" s="2"/>
      <c r="J6" s="1"/>
    </row>
    <row r="7" spans="1:14" ht="12.95" customHeight="1" x14ac:dyDescent="0.2">
      <c r="A7" s="2"/>
      <c r="B7" s="2" t="s">
        <v>128</v>
      </c>
      <c r="C7" s="2"/>
      <c r="D7" s="2"/>
      <c r="E7" s="2"/>
      <c r="F7" s="2"/>
      <c r="G7" s="2"/>
      <c r="H7" s="2"/>
      <c r="J7" s="1"/>
    </row>
    <row r="8" spans="1:14" ht="12.75" customHeight="1" x14ac:dyDescent="0.2">
      <c r="A8" s="4"/>
      <c r="B8" s="2" t="s">
        <v>129</v>
      </c>
      <c r="C8" s="4"/>
      <c r="D8" s="4"/>
      <c r="E8" s="4"/>
      <c r="F8" s="4"/>
      <c r="G8" s="4"/>
      <c r="H8" s="2"/>
      <c r="J8" s="1"/>
      <c r="K8" s="1"/>
    </row>
    <row r="9" spans="1:14" ht="12.75" customHeight="1" x14ac:dyDescent="0.2">
      <c r="A9" s="4"/>
      <c r="B9" s="2"/>
      <c r="C9" s="4"/>
      <c r="D9" s="4"/>
      <c r="E9" s="4"/>
      <c r="F9" s="4"/>
      <c r="G9" s="4"/>
      <c r="H9" s="2"/>
      <c r="J9" s="1"/>
      <c r="K9" s="1"/>
    </row>
    <row r="10" spans="1:14" ht="12.75" customHeight="1" x14ac:dyDescent="0.2">
      <c r="A10" s="4"/>
      <c r="B10" s="2"/>
      <c r="C10" s="4"/>
      <c r="D10" s="4"/>
      <c r="E10" s="2"/>
      <c r="F10" s="5" t="s">
        <v>4</v>
      </c>
      <c r="G10" s="3"/>
      <c r="H10" s="3"/>
      <c r="I10" s="3"/>
      <c r="J10" s="2"/>
      <c r="K10" s="1"/>
    </row>
    <row r="11" spans="1:14" ht="12.75" customHeight="1" x14ac:dyDescent="0.2">
      <c r="A11" s="4"/>
      <c r="B11" s="2"/>
      <c r="C11" s="4"/>
      <c r="D11" s="4"/>
      <c r="E11" s="56" t="s">
        <v>5</v>
      </c>
      <c r="F11" s="56"/>
      <c r="G11" s="56"/>
      <c r="H11" s="56"/>
      <c r="I11" s="56"/>
      <c r="J11" s="56"/>
      <c r="K11" s="1"/>
    </row>
    <row r="12" spans="1:14" ht="12.75" customHeight="1" x14ac:dyDescent="0.2">
      <c r="A12" s="4"/>
      <c r="B12" s="2"/>
      <c r="C12" s="4"/>
      <c r="D12" s="4"/>
      <c r="E12" s="56" t="s">
        <v>125</v>
      </c>
      <c r="F12" s="56"/>
      <c r="G12" s="56"/>
      <c r="H12" s="56"/>
      <c r="I12" s="56"/>
      <c r="J12" s="56"/>
      <c r="K12" s="1"/>
    </row>
    <row r="13" spans="1:14" ht="12.75" customHeight="1" x14ac:dyDescent="0.2">
      <c r="A13" s="4"/>
      <c r="B13" s="2"/>
      <c r="C13" s="4"/>
      <c r="D13" s="4"/>
      <c r="E13" s="56" t="s">
        <v>130</v>
      </c>
      <c r="F13" s="56"/>
      <c r="G13" s="56"/>
      <c r="H13" s="56"/>
      <c r="I13" s="56"/>
      <c r="J13" s="56"/>
      <c r="K13" s="1"/>
    </row>
    <row r="14" spans="1:14" ht="12.75" customHeight="1" x14ac:dyDescent="0.2">
      <c r="A14" s="42"/>
      <c r="B14" s="42"/>
      <c r="C14" s="43"/>
      <c r="D14" s="43"/>
      <c r="E14" s="43"/>
      <c r="F14" s="43"/>
      <c r="G14" s="42"/>
      <c r="H14" s="2"/>
      <c r="J14" s="1"/>
    </row>
    <row r="15" spans="1:14" ht="35.1" customHeight="1" x14ac:dyDescent="0.2">
      <c r="A15" s="57" t="s">
        <v>8</v>
      </c>
      <c r="B15" s="52" t="s">
        <v>131</v>
      </c>
      <c r="C15" s="52"/>
      <c r="D15" s="52"/>
      <c r="E15" s="50" t="s">
        <v>132</v>
      </c>
      <c r="F15" s="50"/>
      <c r="G15" s="50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28">
        <v>4091.6559600000001</v>
      </c>
      <c r="C17" s="10"/>
      <c r="D17" s="10"/>
      <c r="E17" s="28">
        <v>108.04652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28">
        <v>4091.6559600000001</v>
      </c>
      <c r="C18" s="17">
        <f t="shared" ref="C18:C41" si="0">B18-B17</f>
        <v>0</v>
      </c>
      <c r="D18" s="16">
        <f t="shared" ref="D18:D41" si="1">C18*3600</f>
        <v>0</v>
      </c>
      <c r="E18" s="28">
        <v>108.04652</v>
      </c>
      <c r="F18" s="17">
        <f t="shared" ref="F18:F41" si="2">E18-E17</f>
        <v>0</v>
      </c>
      <c r="G18" s="16">
        <f t="shared" ref="G18:G41" si="3">F18*3600</f>
        <v>0</v>
      </c>
      <c r="H18" s="13"/>
      <c r="I18" s="19"/>
      <c r="J18" s="16">
        <f t="shared" ref="J18:J41" si="4">SQRT(D18*D18+G18*G18)</f>
        <v>0</v>
      </c>
      <c r="K18" s="14">
        <v>6</v>
      </c>
      <c r="L18" s="21"/>
      <c r="M18" s="14"/>
      <c r="N18" s="14"/>
    </row>
    <row r="19" spans="1:14" ht="18" customHeight="1" x14ac:dyDescent="0.2">
      <c r="A19" s="10" t="s">
        <v>27</v>
      </c>
      <c r="B19" s="28">
        <v>4091.6559600000001</v>
      </c>
      <c r="C19" s="17">
        <f t="shared" si="0"/>
        <v>0</v>
      </c>
      <c r="D19" s="16">
        <f t="shared" si="1"/>
        <v>0</v>
      </c>
      <c r="E19" s="28">
        <v>108.04652</v>
      </c>
      <c r="F19" s="17">
        <f t="shared" si="2"/>
        <v>0</v>
      </c>
      <c r="G19" s="16">
        <f t="shared" si="3"/>
        <v>0</v>
      </c>
      <c r="H19" s="13"/>
      <c r="I19" s="19"/>
      <c r="J19" s="16">
        <f t="shared" si="4"/>
        <v>0</v>
      </c>
      <c r="K19" s="14">
        <v>6</v>
      </c>
      <c r="L19" s="21"/>
      <c r="M19" s="14"/>
      <c r="N19" s="14"/>
    </row>
    <row r="20" spans="1:14" ht="18" customHeight="1" x14ac:dyDescent="0.2">
      <c r="A20" s="10" t="s">
        <v>28</v>
      </c>
      <c r="B20" s="28">
        <v>4091.6559600000001</v>
      </c>
      <c r="C20" s="17">
        <f t="shared" si="0"/>
        <v>0</v>
      </c>
      <c r="D20" s="16">
        <f t="shared" si="1"/>
        <v>0</v>
      </c>
      <c r="E20" s="28">
        <v>108.04652</v>
      </c>
      <c r="F20" s="17">
        <f t="shared" si="2"/>
        <v>0</v>
      </c>
      <c r="G20" s="16">
        <f t="shared" si="3"/>
        <v>0</v>
      </c>
      <c r="H20" s="13"/>
      <c r="I20" s="19"/>
      <c r="J20" s="16">
        <f t="shared" si="4"/>
        <v>0</v>
      </c>
      <c r="K20" s="14">
        <v>6</v>
      </c>
      <c r="L20" s="21"/>
      <c r="M20" s="14"/>
      <c r="N20" s="14"/>
    </row>
    <row r="21" spans="1:14" ht="18" customHeight="1" x14ac:dyDescent="0.2">
      <c r="A21" s="10" t="s">
        <v>29</v>
      </c>
      <c r="B21" s="28">
        <v>4091.6559600000001</v>
      </c>
      <c r="C21" s="17">
        <f t="shared" si="0"/>
        <v>0</v>
      </c>
      <c r="D21" s="16">
        <f t="shared" si="1"/>
        <v>0</v>
      </c>
      <c r="E21" s="28">
        <v>108.04652</v>
      </c>
      <c r="F21" s="17">
        <f t="shared" si="2"/>
        <v>0</v>
      </c>
      <c r="G21" s="16">
        <f t="shared" si="3"/>
        <v>0</v>
      </c>
      <c r="H21" s="13"/>
      <c r="I21" s="19"/>
      <c r="J21" s="16">
        <f t="shared" si="4"/>
        <v>0</v>
      </c>
      <c r="K21" s="14">
        <v>6</v>
      </c>
      <c r="L21" s="21"/>
      <c r="M21" s="14"/>
      <c r="N21" s="14"/>
    </row>
    <row r="22" spans="1:14" ht="18" customHeight="1" x14ac:dyDescent="0.2">
      <c r="A22" s="10" t="s">
        <v>30</v>
      </c>
      <c r="B22" s="28">
        <v>4091.6559600000001</v>
      </c>
      <c r="C22" s="17">
        <f t="shared" si="0"/>
        <v>0</v>
      </c>
      <c r="D22" s="16">
        <f t="shared" si="1"/>
        <v>0</v>
      </c>
      <c r="E22" s="28">
        <v>108.04652</v>
      </c>
      <c r="F22" s="17">
        <f t="shared" si="2"/>
        <v>0</v>
      </c>
      <c r="G22" s="16">
        <f t="shared" si="3"/>
        <v>0</v>
      </c>
      <c r="H22" s="13"/>
      <c r="I22" s="19"/>
      <c r="J22" s="16">
        <f t="shared" si="4"/>
        <v>0</v>
      </c>
      <c r="K22" s="14">
        <v>6</v>
      </c>
      <c r="L22" s="21"/>
      <c r="M22" s="14"/>
      <c r="N22" s="14"/>
    </row>
    <row r="23" spans="1:14" ht="18" customHeight="1" x14ac:dyDescent="0.2">
      <c r="A23" s="10" t="s">
        <v>31</v>
      </c>
      <c r="B23" s="28">
        <v>4091.6559600000001</v>
      </c>
      <c r="C23" s="17">
        <f t="shared" si="0"/>
        <v>0</v>
      </c>
      <c r="D23" s="16">
        <f t="shared" si="1"/>
        <v>0</v>
      </c>
      <c r="E23" s="28">
        <v>108.04652</v>
      </c>
      <c r="F23" s="17">
        <f t="shared" si="2"/>
        <v>0</v>
      </c>
      <c r="G23" s="16">
        <f t="shared" si="3"/>
        <v>0</v>
      </c>
      <c r="H23" s="13"/>
      <c r="I23" s="19"/>
      <c r="J23" s="16">
        <f t="shared" si="4"/>
        <v>0</v>
      </c>
      <c r="K23" s="14">
        <v>6</v>
      </c>
      <c r="L23" s="21"/>
      <c r="M23" s="14"/>
      <c r="N23" s="14"/>
    </row>
    <row r="24" spans="1:14" ht="18" customHeight="1" x14ac:dyDescent="0.2">
      <c r="A24" s="10" t="s">
        <v>32</v>
      </c>
      <c r="B24" s="28">
        <v>4091.6559600000001</v>
      </c>
      <c r="C24" s="17">
        <f t="shared" si="0"/>
        <v>0</v>
      </c>
      <c r="D24" s="16">
        <f t="shared" si="1"/>
        <v>0</v>
      </c>
      <c r="E24" s="28">
        <v>108.04652</v>
      </c>
      <c r="F24" s="17">
        <f t="shared" si="2"/>
        <v>0</v>
      </c>
      <c r="G24" s="16">
        <f t="shared" si="3"/>
        <v>0</v>
      </c>
      <c r="H24" s="13"/>
      <c r="I24" s="19"/>
      <c r="J24" s="16">
        <f t="shared" si="4"/>
        <v>0</v>
      </c>
      <c r="K24" s="14">
        <v>6</v>
      </c>
      <c r="L24" s="21"/>
      <c r="M24" s="14"/>
      <c r="N24" s="14"/>
    </row>
    <row r="25" spans="1:14" ht="18" customHeight="1" x14ac:dyDescent="0.2">
      <c r="A25" s="10" t="s">
        <v>33</v>
      </c>
      <c r="B25" s="28">
        <v>4091.6559600000001</v>
      </c>
      <c r="C25" s="17">
        <f t="shared" si="0"/>
        <v>0</v>
      </c>
      <c r="D25" s="16">
        <f t="shared" si="1"/>
        <v>0</v>
      </c>
      <c r="E25" s="28">
        <v>108.04652</v>
      </c>
      <c r="F25" s="17">
        <f t="shared" si="2"/>
        <v>0</v>
      </c>
      <c r="G25" s="16">
        <f t="shared" si="3"/>
        <v>0</v>
      </c>
      <c r="H25" s="13"/>
      <c r="I25" s="19"/>
      <c r="J25" s="16">
        <f t="shared" si="4"/>
        <v>0</v>
      </c>
      <c r="K25" s="14">
        <v>6</v>
      </c>
      <c r="L25" s="21"/>
      <c r="M25" s="14"/>
      <c r="N25" s="14"/>
    </row>
    <row r="26" spans="1:14" ht="18" customHeight="1" x14ac:dyDescent="0.2">
      <c r="A26" s="10" t="s">
        <v>34</v>
      </c>
      <c r="B26" s="28">
        <v>4091.6559600000001</v>
      </c>
      <c r="C26" s="17">
        <f t="shared" si="0"/>
        <v>0</v>
      </c>
      <c r="D26" s="16">
        <f t="shared" si="1"/>
        <v>0</v>
      </c>
      <c r="E26" s="28">
        <v>108.04652</v>
      </c>
      <c r="F26" s="17">
        <f t="shared" si="2"/>
        <v>0</v>
      </c>
      <c r="G26" s="16">
        <f t="shared" si="3"/>
        <v>0</v>
      </c>
      <c r="H26" s="13"/>
      <c r="I26" s="19"/>
      <c r="J26" s="16">
        <f t="shared" si="4"/>
        <v>0</v>
      </c>
      <c r="K26" s="14">
        <v>6</v>
      </c>
      <c r="L26" s="21"/>
      <c r="M26" s="14"/>
      <c r="N26" s="14"/>
    </row>
    <row r="27" spans="1:14" ht="18" customHeight="1" x14ac:dyDescent="0.2">
      <c r="A27" s="10" t="s">
        <v>35</v>
      </c>
      <c r="B27" s="28">
        <v>4091.6559600000001</v>
      </c>
      <c r="C27" s="17">
        <f t="shared" si="0"/>
        <v>0</v>
      </c>
      <c r="D27" s="16">
        <f t="shared" si="1"/>
        <v>0</v>
      </c>
      <c r="E27" s="28">
        <v>108.04652</v>
      </c>
      <c r="F27" s="17">
        <f t="shared" si="2"/>
        <v>0</v>
      </c>
      <c r="G27" s="16">
        <f t="shared" si="3"/>
        <v>0</v>
      </c>
      <c r="H27" s="13"/>
      <c r="I27" s="19"/>
      <c r="J27" s="16">
        <f t="shared" si="4"/>
        <v>0</v>
      </c>
      <c r="K27" s="14">
        <v>6</v>
      </c>
      <c r="L27" s="21"/>
      <c r="M27" s="14"/>
      <c r="N27" s="14"/>
    </row>
    <row r="28" spans="1:14" ht="18" customHeight="1" x14ac:dyDescent="0.2">
      <c r="A28" s="10" t="s">
        <v>36</v>
      </c>
      <c r="B28" s="28">
        <v>4091.6559600000001</v>
      </c>
      <c r="C28" s="17">
        <f t="shared" si="0"/>
        <v>0</v>
      </c>
      <c r="D28" s="16">
        <f t="shared" si="1"/>
        <v>0</v>
      </c>
      <c r="E28" s="28">
        <v>108.04652</v>
      </c>
      <c r="F28" s="17">
        <f t="shared" si="2"/>
        <v>0</v>
      </c>
      <c r="G28" s="16">
        <f t="shared" si="3"/>
        <v>0</v>
      </c>
      <c r="H28" s="13"/>
      <c r="I28" s="19"/>
      <c r="J28" s="16">
        <f t="shared" si="4"/>
        <v>0</v>
      </c>
      <c r="K28" s="14">
        <v>6</v>
      </c>
      <c r="L28" s="21"/>
      <c r="M28" s="14"/>
      <c r="N28" s="14"/>
    </row>
    <row r="29" spans="1:14" ht="18" customHeight="1" x14ac:dyDescent="0.2">
      <c r="A29" s="10" t="s">
        <v>37</v>
      </c>
      <c r="B29" s="28">
        <v>4091.6559600000001</v>
      </c>
      <c r="C29" s="17">
        <f t="shared" si="0"/>
        <v>0</v>
      </c>
      <c r="D29" s="16">
        <f t="shared" si="1"/>
        <v>0</v>
      </c>
      <c r="E29" s="28">
        <v>108.04652</v>
      </c>
      <c r="F29" s="17">
        <f t="shared" si="2"/>
        <v>0</v>
      </c>
      <c r="G29" s="16">
        <f t="shared" si="3"/>
        <v>0</v>
      </c>
      <c r="H29" s="13"/>
      <c r="I29" s="19"/>
      <c r="J29" s="16">
        <f t="shared" si="4"/>
        <v>0</v>
      </c>
      <c r="K29" s="14">
        <v>6</v>
      </c>
      <c r="L29" s="21"/>
      <c r="M29" s="14"/>
      <c r="N29" s="14"/>
    </row>
    <row r="30" spans="1:14" ht="18" customHeight="1" x14ac:dyDescent="0.2">
      <c r="A30" s="10" t="s">
        <v>38</v>
      </c>
      <c r="B30" s="28">
        <v>4091.6559600000001</v>
      </c>
      <c r="C30" s="17">
        <f t="shared" si="0"/>
        <v>0</v>
      </c>
      <c r="D30" s="16">
        <f t="shared" si="1"/>
        <v>0</v>
      </c>
      <c r="E30" s="28">
        <v>108.04652</v>
      </c>
      <c r="F30" s="17">
        <f t="shared" si="2"/>
        <v>0</v>
      </c>
      <c r="G30" s="16">
        <f t="shared" si="3"/>
        <v>0</v>
      </c>
      <c r="H30" s="13"/>
      <c r="I30" s="19"/>
      <c r="J30" s="16">
        <f t="shared" si="4"/>
        <v>0</v>
      </c>
      <c r="K30" s="14">
        <v>6</v>
      </c>
      <c r="L30" s="21"/>
      <c r="M30" s="14"/>
      <c r="N30" s="14"/>
    </row>
    <row r="31" spans="1:14" ht="18" customHeight="1" x14ac:dyDescent="0.2">
      <c r="A31" s="10" t="s">
        <v>39</v>
      </c>
      <c r="B31" s="28">
        <v>4091.6559600000001</v>
      </c>
      <c r="C31" s="17">
        <f t="shared" si="0"/>
        <v>0</v>
      </c>
      <c r="D31" s="16">
        <f t="shared" si="1"/>
        <v>0</v>
      </c>
      <c r="E31" s="28">
        <v>108.04652</v>
      </c>
      <c r="F31" s="17">
        <f t="shared" si="2"/>
        <v>0</v>
      </c>
      <c r="G31" s="16">
        <f t="shared" si="3"/>
        <v>0</v>
      </c>
      <c r="H31" s="13"/>
      <c r="I31" s="19"/>
      <c r="J31" s="16">
        <f t="shared" si="4"/>
        <v>0</v>
      </c>
      <c r="K31" s="14">
        <v>6</v>
      </c>
      <c r="L31" s="21"/>
      <c r="M31" s="14"/>
      <c r="N31" s="14"/>
    </row>
    <row r="32" spans="1:14" ht="18" customHeight="1" x14ac:dyDescent="0.2">
      <c r="A32" s="10" t="s">
        <v>40</v>
      </c>
      <c r="B32" s="28">
        <v>4091.6559600000001</v>
      </c>
      <c r="C32" s="17">
        <f t="shared" si="0"/>
        <v>0</v>
      </c>
      <c r="D32" s="16">
        <f t="shared" si="1"/>
        <v>0</v>
      </c>
      <c r="E32" s="28">
        <v>108.04652</v>
      </c>
      <c r="F32" s="17">
        <f t="shared" si="2"/>
        <v>0</v>
      </c>
      <c r="G32" s="16">
        <f t="shared" si="3"/>
        <v>0</v>
      </c>
      <c r="H32" s="13"/>
      <c r="I32" s="19"/>
      <c r="J32" s="16">
        <f t="shared" si="4"/>
        <v>0</v>
      </c>
      <c r="K32" s="14">
        <v>6</v>
      </c>
      <c r="L32" s="21"/>
      <c r="M32" s="14"/>
      <c r="N32" s="14"/>
    </row>
    <row r="33" spans="1:14" ht="18" customHeight="1" x14ac:dyDescent="0.2">
      <c r="A33" s="10" t="s">
        <v>41</v>
      </c>
      <c r="B33" s="28">
        <v>4091.6559600000001</v>
      </c>
      <c r="C33" s="17">
        <f t="shared" si="0"/>
        <v>0</v>
      </c>
      <c r="D33" s="16">
        <f t="shared" si="1"/>
        <v>0</v>
      </c>
      <c r="E33" s="28">
        <v>108.04652</v>
      </c>
      <c r="F33" s="17">
        <f t="shared" si="2"/>
        <v>0</v>
      </c>
      <c r="G33" s="16">
        <f t="shared" si="3"/>
        <v>0</v>
      </c>
      <c r="H33" s="13"/>
      <c r="I33" s="19"/>
      <c r="J33" s="16">
        <f t="shared" si="4"/>
        <v>0</v>
      </c>
      <c r="K33" s="14">
        <v>6</v>
      </c>
      <c r="L33" s="21"/>
      <c r="M33" s="14"/>
      <c r="N33" s="14"/>
    </row>
    <row r="34" spans="1:14" ht="18" customHeight="1" x14ac:dyDescent="0.2">
      <c r="A34" s="10" t="s">
        <v>42</v>
      </c>
      <c r="B34" s="28">
        <v>4091.6559600000001</v>
      </c>
      <c r="C34" s="17">
        <f t="shared" si="0"/>
        <v>0</v>
      </c>
      <c r="D34" s="16">
        <f t="shared" si="1"/>
        <v>0</v>
      </c>
      <c r="E34" s="28">
        <v>108.04652</v>
      </c>
      <c r="F34" s="17">
        <f t="shared" si="2"/>
        <v>0</v>
      </c>
      <c r="G34" s="16">
        <f t="shared" si="3"/>
        <v>0</v>
      </c>
      <c r="H34" s="13"/>
      <c r="I34" s="19"/>
      <c r="J34" s="16">
        <f t="shared" si="4"/>
        <v>0</v>
      </c>
      <c r="K34" s="14">
        <v>6</v>
      </c>
      <c r="L34" s="21"/>
      <c r="M34" s="14"/>
      <c r="N34" s="14"/>
    </row>
    <row r="35" spans="1:14" ht="18" customHeight="1" x14ac:dyDescent="0.2">
      <c r="A35" s="10" t="s">
        <v>43</v>
      </c>
      <c r="B35" s="28">
        <v>4091.6559600000001</v>
      </c>
      <c r="C35" s="17">
        <f t="shared" si="0"/>
        <v>0</v>
      </c>
      <c r="D35" s="16">
        <f t="shared" si="1"/>
        <v>0</v>
      </c>
      <c r="E35" s="28">
        <v>108.04652</v>
      </c>
      <c r="F35" s="17">
        <f t="shared" si="2"/>
        <v>0</v>
      </c>
      <c r="G35" s="16">
        <f t="shared" si="3"/>
        <v>0</v>
      </c>
      <c r="H35" s="13"/>
      <c r="I35" s="19"/>
      <c r="J35" s="16">
        <f t="shared" si="4"/>
        <v>0</v>
      </c>
      <c r="K35" s="14">
        <v>6</v>
      </c>
      <c r="L35" s="21"/>
      <c r="M35" s="14"/>
      <c r="N35" s="14"/>
    </row>
    <row r="36" spans="1:14" ht="18" customHeight="1" x14ac:dyDescent="0.2">
      <c r="A36" s="10" t="s">
        <v>44</v>
      </c>
      <c r="B36" s="28">
        <v>4091.6559600000001</v>
      </c>
      <c r="C36" s="17">
        <f t="shared" si="0"/>
        <v>0</v>
      </c>
      <c r="D36" s="16">
        <f t="shared" si="1"/>
        <v>0</v>
      </c>
      <c r="E36" s="28">
        <v>108.04652</v>
      </c>
      <c r="F36" s="17">
        <f t="shared" si="2"/>
        <v>0</v>
      </c>
      <c r="G36" s="16">
        <f t="shared" si="3"/>
        <v>0</v>
      </c>
      <c r="H36" s="13"/>
      <c r="I36" s="19"/>
      <c r="J36" s="16">
        <f t="shared" si="4"/>
        <v>0</v>
      </c>
      <c r="K36" s="14">
        <v>6</v>
      </c>
      <c r="L36" s="21"/>
      <c r="M36" s="14"/>
      <c r="N36" s="14"/>
    </row>
    <row r="37" spans="1:14" ht="18" customHeight="1" x14ac:dyDescent="0.2">
      <c r="A37" s="10" t="s">
        <v>45</v>
      </c>
      <c r="B37" s="28">
        <v>4091.6559600000001</v>
      </c>
      <c r="C37" s="17">
        <f t="shared" si="0"/>
        <v>0</v>
      </c>
      <c r="D37" s="16">
        <f t="shared" si="1"/>
        <v>0</v>
      </c>
      <c r="E37" s="28">
        <v>108.04652</v>
      </c>
      <c r="F37" s="17">
        <f t="shared" si="2"/>
        <v>0</v>
      </c>
      <c r="G37" s="16">
        <f t="shared" si="3"/>
        <v>0</v>
      </c>
      <c r="H37" s="13"/>
      <c r="I37" s="19"/>
      <c r="J37" s="16">
        <f t="shared" si="4"/>
        <v>0</v>
      </c>
      <c r="K37" s="14">
        <v>6</v>
      </c>
      <c r="L37" s="21"/>
      <c r="M37" s="14"/>
      <c r="N37" s="14"/>
    </row>
    <row r="38" spans="1:14" ht="18" customHeight="1" x14ac:dyDescent="0.2">
      <c r="A38" s="10" t="s">
        <v>46</v>
      </c>
      <c r="B38" s="28">
        <v>4091.6559600000001</v>
      </c>
      <c r="C38" s="17">
        <f t="shared" si="0"/>
        <v>0</v>
      </c>
      <c r="D38" s="16">
        <f t="shared" si="1"/>
        <v>0</v>
      </c>
      <c r="E38" s="28">
        <v>108.04652</v>
      </c>
      <c r="F38" s="17">
        <f t="shared" si="2"/>
        <v>0</v>
      </c>
      <c r="G38" s="16">
        <f t="shared" si="3"/>
        <v>0</v>
      </c>
      <c r="H38" s="13"/>
      <c r="I38" s="19"/>
      <c r="J38" s="16">
        <f t="shared" si="4"/>
        <v>0</v>
      </c>
      <c r="K38" s="14">
        <v>6</v>
      </c>
      <c r="L38" s="21"/>
      <c r="M38" s="14"/>
      <c r="N38" s="14"/>
    </row>
    <row r="39" spans="1:14" ht="18" customHeight="1" x14ac:dyDescent="0.2">
      <c r="A39" s="10" t="s">
        <v>47</v>
      </c>
      <c r="B39" s="28">
        <v>4091.6559600000001</v>
      </c>
      <c r="C39" s="17">
        <f t="shared" si="0"/>
        <v>0</v>
      </c>
      <c r="D39" s="16">
        <f t="shared" si="1"/>
        <v>0</v>
      </c>
      <c r="E39" s="28">
        <v>108.04652</v>
      </c>
      <c r="F39" s="17">
        <f t="shared" si="2"/>
        <v>0</v>
      </c>
      <c r="G39" s="16">
        <f t="shared" si="3"/>
        <v>0</v>
      </c>
      <c r="H39" s="13"/>
      <c r="I39" s="19"/>
      <c r="J39" s="16">
        <f t="shared" si="4"/>
        <v>0</v>
      </c>
      <c r="K39" s="14">
        <v>6</v>
      </c>
      <c r="L39" s="21"/>
      <c r="M39" s="14"/>
      <c r="N39" s="14"/>
    </row>
    <row r="40" spans="1:14" ht="18" customHeight="1" x14ac:dyDescent="0.2">
      <c r="A40" s="10" t="s">
        <v>48</v>
      </c>
      <c r="B40" s="28">
        <v>4091.6559600000001</v>
      </c>
      <c r="C40" s="17">
        <f t="shared" si="0"/>
        <v>0</v>
      </c>
      <c r="D40" s="16">
        <f t="shared" si="1"/>
        <v>0</v>
      </c>
      <c r="E40" s="28">
        <v>108.04652</v>
      </c>
      <c r="F40" s="17">
        <f t="shared" si="2"/>
        <v>0</v>
      </c>
      <c r="G40" s="16">
        <f t="shared" si="3"/>
        <v>0</v>
      </c>
      <c r="H40" s="13"/>
      <c r="I40" s="19"/>
      <c r="J40" s="16">
        <f t="shared" si="4"/>
        <v>0</v>
      </c>
      <c r="K40" s="14">
        <v>6</v>
      </c>
      <c r="L40" s="21"/>
      <c r="M40" s="14"/>
      <c r="N40" s="14"/>
    </row>
    <row r="41" spans="1:14" ht="18" customHeight="1" x14ac:dyDescent="0.2">
      <c r="A41" s="10" t="s">
        <v>49</v>
      </c>
      <c r="B41" s="28">
        <v>4091.6559600000001</v>
      </c>
      <c r="C41" s="17">
        <f t="shared" si="0"/>
        <v>0</v>
      </c>
      <c r="D41" s="16">
        <f t="shared" si="1"/>
        <v>0</v>
      </c>
      <c r="E41" s="28">
        <v>108.04652</v>
      </c>
      <c r="F41" s="17">
        <f t="shared" si="2"/>
        <v>0</v>
      </c>
      <c r="G41" s="16">
        <f t="shared" si="3"/>
        <v>0</v>
      </c>
      <c r="H41" s="13"/>
      <c r="I41" s="19"/>
      <c r="J41" s="16">
        <f t="shared" si="4"/>
        <v>0</v>
      </c>
      <c r="K41" s="14">
        <v>6</v>
      </c>
      <c r="L41" s="21"/>
      <c r="M41" s="14"/>
      <c r="N41" s="14"/>
    </row>
    <row r="42" spans="1:14" ht="18" customHeight="1" x14ac:dyDescent="0.2">
      <c r="A42" s="46"/>
      <c r="B42" s="46"/>
      <c r="C42" s="47"/>
      <c r="D42" s="48">
        <f>SUM(D18:D41)</f>
        <v>0</v>
      </c>
      <c r="E42" s="46"/>
      <c r="F42" s="46"/>
      <c r="G42" s="48">
        <f>SUM(G18:G41)</f>
        <v>0</v>
      </c>
      <c r="H42" s="49"/>
      <c r="I42" s="49"/>
      <c r="J42" s="13"/>
      <c r="K42" s="13"/>
    </row>
    <row r="43" spans="1:14" ht="12.75" customHeight="1" x14ac:dyDescent="0.2">
      <c r="J43" s="1"/>
    </row>
    <row r="44" spans="1:14" ht="12.75" customHeight="1" x14ac:dyDescent="0.2">
      <c r="A44" s="26" t="s">
        <v>50</v>
      </c>
      <c r="F44" s="26" t="s">
        <v>51</v>
      </c>
      <c r="J44" s="1"/>
      <c r="K44" s="1"/>
    </row>
    <row r="45" spans="1:14" ht="12.75" customHeight="1" x14ac:dyDescent="0.2">
      <c r="A45" s="1" t="s">
        <v>52</v>
      </c>
      <c r="F45" s="1" t="s">
        <v>53</v>
      </c>
      <c r="J45" s="1"/>
      <c r="K45" s="1"/>
    </row>
    <row r="46" spans="1:14" ht="12.75" customHeight="1" x14ac:dyDescent="0.2">
      <c r="A46" s="1" t="s">
        <v>54</v>
      </c>
      <c r="F46" s="1" t="s">
        <v>54</v>
      </c>
      <c r="J46" s="1"/>
      <c r="K46" s="1"/>
    </row>
    <row r="47" spans="1:14" ht="12.75" customHeight="1" x14ac:dyDescent="0.2">
      <c r="J47" s="1"/>
      <c r="K47" s="1"/>
    </row>
    <row r="48" spans="1:14" ht="12.75" customHeight="1" x14ac:dyDescent="0.2">
      <c r="A48" s="26"/>
      <c r="F48" s="26"/>
      <c r="J48" s="1"/>
      <c r="K48" s="1"/>
    </row>
    <row r="49" spans="1:11" ht="12.75" customHeight="1" x14ac:dyDescent="0.2">
      <c r="A49" s="1" t="s">
        <v>55</v>
      </c>
      <c r="J49" s="1"/>
      <c r="K49" s="1"/>
    </row>
    <row r="50" spans="1:11" ht="12.75" customHeight="1" x14ac:dyDescent="0.2">
      <c r="A50" s="1" t="s">
        <v>54</v>
      </c>
      <c r="J50" s="1"/>
      <c r="K50" s="1"/>
    </row>
    <row r="51" spans="1:11" ht="12.75" customHeight="1" x14ac:dyDescent="0.2">
      <c r="C51" s="4"/>
      <c r="D51" s="4"/>
    </row>
    <row r="52" spans="1:11" ht="12.75" customHeight="1" x14ac:dyDescent="0.2">
      <c r="C52" s="4"/>
      <c r="D52" s="4"/>
    </row>
    <row r="53" spans="1:11" ht="12.75" customHeight="1" x14ac:dyDescent="0.2">
      <c r="A53" s="1" t="s">
        <v>56</v>
      </c>
      <c r="C53" s="4"/>
      <c r="D53" s="4"/>
    </row>
    <row r="54" spans="1:11" ht="12.75" customHeight="1" x14ac:dyDescent="0.2">
      <c r="C54" s="4"/>
      <c r="D54" s="4"/>
    </row>
    <row r="55" spans="1:11" ht="12.75" customHeight="1" x14ac:dyDescent="0.2">
      <c r="A55" s="1" t="s">
        <v>57</v>
      </c>
      <c r="C55" s="4"/>
      <c r="D55" s="4"/>
      <c r="F55" s="1" t="s">
        <v>58</v>
      </c>
      <c r="J55" t="s">
        <v>59</v>
      </c>
    </row>
    <row r="56" spans="1:11" ht="12.75" customHeight="1" x14ac:dyDescent="0.2">
      <c r="C56" s="4"/>
      <c r="D56" s="4"/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5">B845-B844</f>
        <v>0</v>
      </c>
    </row>
    <row r="846" spans="3:3" ht="12.75" customHeight="1" x14ac:dyDescent="0.2">
      <c r="C846" s="27">
        <f t="shared" si="5"/>
        <v>0</v>
      </c>
    </row>
    <row r="847" spans="3:3" ht="12.75" customHeight="1" x14ac:dyDescent="0.2">
      <c r="C847" s="27">
        <f t="shared" si="5"/>
        <v>0</v>
      </c>
    </row>
    <row r="848" spans="3:3" ht="12.75" customHeight="1" x14ac:dyDescent="0.2">
      <c r="C848" s="27">
        <f t="shared" si="5"/>
        <v>0</v>
      </c>
    </row>
    <row r="849" spans="3:3" ht="12.75" customHeight="1" x14ac:dyDescent="0.2">
      <c r="C849" s="27">
        <f t="shared" si="5"/>
        <v>0</v>
      </c>
    </row>
    <row r="850" spans="3:3" ht="12.75" customHeight="1" x14ac:dyDescent="0.2">
      <c r="C850" s="27">
        <f t="shared" si="5"/>
        <v>0</v>
      </c>
    </row>
    <row r="851" spans="3:3" ht="12.75" customHeight="1" x14ac:dyDescent="0.2">
      <c r="C851" s="27">
        <f t="shared" si="5"/>
        <v>0</v>
      </c>
    </row>
    <row r="852" spans="3:3" ht="12.75" customHeight="1" x14ac:dyDescent="0.2">
      <c r="C852" s="27">
        <f t="shared" si="5"/>
        <v>0</v>
      </c>
    </row>
    <row r="853" spans="3:3" ht="12.75" customHeight="1" x14ac:dyDescent="0.2">
      <c r="C853" s="27">
        <f t="shared" si="5"/>
        <v>0</v>
      </c>
    </row>
    <row r="854" spans="3:3" ht="12.75" customHeight="1" x14ac:dyDescent="0.2">
      <c r="C854" s="27">
        <f t="shared" si="5"/>
        <v>0</v>
      </c>
    </row>
    <row r="855" spans="3:3" ht="12.75" customHeight="1" x14ac:dyDescent="0.2">
      <c r="C855" s="27">
        <f t="shared" si="5"/>
        <v>0</v>
      </c>
    </row>
    <row r="856" spans="3:3" ht="12.75" customHeight="1" x14ac:dyDescent="0.2">
      <c r="C856" s="27">
        <f t="shared" si="5"/>
        <v>0</v>
      </c>
    </row>
    <row r="857" spans="3:3" ht="12.75" customHeight="1" x14ac:dyDescent="0.2">
      <c r="C857" s="27">
        <f t="shared" si="5"/>
        <v>0</v>
      </c>
    </row>
    <row r="858" spans="3:3" ht="12.75" customHeight="1" x14ac:dyDescent="0.2">
      <c r="C858" s="27">
        <f t="shared" si="5"/>
        <v>0</v>
      </c>
    </row>
    <row r="859" spans="3:3" ht="12.75" customHeight="1" x14ac:dyDescent="0.2">
      <c r="C859" s="27">
        <f t="shared" si="5"/>
        <v>0</v>
      </c>
    </row>
    <row r="860" spans="3:3" ht="12.75" customHeight="1" x14ac:dyDescent="0.2">
      <c r="C860" s="27">
        <f t="shared" si="5"/>
        <v>0</v>
      </c>
    </row>
    <row r="861" spans="3:3" ht="12.75" customHeight="1" x14ac:dyDescent="0.2">
      <c r="C861" s="27">
        <f t="shared" si="5"/>
        <v>0</v>
      </c>
    </row>
    <row r="862" spans="3:3" ht="12.75" customHeight="1" x14ac:dyDescent="0.2">
      <c r="C862" s="27">
        <f t="shared" si="5"/>
        <v>0</v>
      </c>
    </row>
    <row r="863" spans="3:3" ht="12.75" customHeight="1" x14ac:dyDescent="0.2">
      <c r="C863" s="27">
        <f t="shared" si="5"/>
        <v>0</v>
      </c>
    </row>
    <row r="864" spans="3:3" ht="12.75" customHeight="1" x14ac:dyDescent="0.2">
      <c r="C864" s="27">
        <f t="shared" si="5"/>
        <v>0</v>
      </c>
    </row>
    <row r="865" spans="3:3" ht="12.75" customHeight="1" x14ac:dyDescent="0.2">
      <c r="C865" s="27">
        <f t="shared" si="5"/>
        <v>0</v>
      </c>
    </row>
    <row r="866" spans="3:3" ht="12.75" customHeight="1" x14ac:dyDescent="0.2">
      <c r="C866" s="27">
        <f t="shared" si="5"/>
        <v>0</v>
      </c>
    </row>
    <row r="867" spans="3:3" ht="12.75" customHeight="1" x14ac:dyDescent="0.2">
      <c r="C867" s="27">
        <f t="shared" si="5"/>
        <v>0</v>
      </c>
    </row>
    <row r="868" spans="3:3" ht="12.75" customHeight="1" x14ac:dyDescent="0.2">
      <c r="C868" s="27">
        <f t="shared" si="5"/>
        <v>0</v>
      </c>
    </row>
    <row r="869" spans="3:3" ht="12.75" customHeight="1" x14ac:dyDescent="0.2">
      <c r="C869" s="27">
        <f t="shared" si="5"/>
        <v>0</v>
      </c>
    </row>
    <row r="870" spans="3:3" ht="12.75" customHeight="1" x14ac:dyDescent="0.2">
      <c r="C870" s="27">
        <f t="shared" si="5"/>
        <v>0</v>
      </c>
    </row>
    <row r="871" spans="3:3" ht="12.75" customHeight="1" x14ac:dyDescent="0.2">
      <c r="C871" s="27">
        <f t="shared" si="5"/>
        <v>0</v>
      </c>
    </row>
    <row r="872" spans="3:3" ht="12.75" customHeight="1" x14ac:dyDescent="0.2">
      <c r="C872" s="27">
        <f t="shared" si="5"/>
        <v>0</v>
      </c>
    </row>
    <row r="873" spans="3:3" ht="12.75" customHeight="1" x14ac:dyDescent="0.2">
      <c r="C873" s="27">
        <f t="shared" si="5"/>
        <v>0</v>
      </c>
    </row>
    <row r="874" spans="3:3" ht="12.75" customHeight="1" x14ac:dyDescent="0.2">
      <c r="C874" s="27">
        <f t="shared" si="5"/>
        <v>0</v>
      </c>
    </row>
    <row r="875" spans="3:3" ht="12.75" customHeight="1" x14ac:dyDescent="0.2">
      <c r="C875" s="27">
        <f t="shared" si="5"/>
        <v>0</v>
      </c>
    </row>
    <row r="876" spans="3:3" ht="12.75" customHeight="1" x14ac:dyDescent="0.2">
      <c r="C876" s="27">
        <f t="shared" si="5"/>
        <v>0</v>
      </c>
    </row>
    <row r="877" spans="3:3" ht="12.75" customHeight="1" x14ac:dyDescent="0.2">
      <c r="C877" s="27">
        <f t="shared" si="5"/>
        <v>0</v>
      </c>
    </row>
    <row r="878" spans="3:3" ht="12.75" customHeight="1" x14ac:dyDescent="0.2">
      <c r="C878" s="27">
        <f t="shared" si="5"/>
        <v>0</v>
      </c>
    </row>
    <row r="879" spans="3:3" ht="12.75" customHeight="1" x14ac:dyDescent="0.2">
      <c r="C879" s="27">
        <f t="shared" si="5"/>
        <v>0</v>
      </c>
    </row>
    <row r="880" spans="3:3" ht="12.75" customHeight="1" x14ac:dyDescent="0.2">
      <c r="C880" s="27">
        <f t="shared" si="5"/>
        <v>0</v>
      </c>
    </row>
    <row r="881" spans="3:3" ht="12.75" customHeight="1" x14ac:dyDescent="0.2">
      <c r="C881" s="27">
        <f t="shared" si="5"/>
        <v>0</v>
      </c>
    </row>
    <row r="882" spans="3:3" ht="12.75" customHeight="1" x14ac:dyDescent="0.2">
      <c r="C882" s="27">
        <f t="shared" si="5"/>
        <v>0</v>
      </c>
    </row>
    <row r="883" spans="3:3" ht="12.75" customHeight="1" x14ac:dyDescent="0.2">
      <c r="C883" s="27">
        <f t="shared" si="5"/>
        <v>0</v>
      </c>
    </row>
    <row r="884" spans="3:3" ht="12.75" customHeight="1" x14ac:dyDescent="0.2">
      <c r="C884" s="27">
        <f t="shared" si="5"/>
        <v>0</v>
      </c>
    </row>
    <row r="885" spans="3:3" ht="12.75" customHeight="1" x14ac:dyDescent="0.2">
      <c r="C885" s="27">
        <f t="shared" si="5"/>
        <v>0</v>
      </c>
    </row>
    <row r="886" spans="3:3" ht="12.75" customHeight="1" x14ac:dyDescent="0.2">
      <c r="C886" s="27">
        <f t="shared" si="5"/>
        <v>0</v>
      </c>
    </row>
    <row r="887" spans="3:3" ht="12.75" customHeight="1" x14ac:dyDescent="0.2">
      <c r="C887" s="27">
        <f t="shared" si="5"/>
        <v>0</v>
      </c>
    </row>
    <row r="888" spans="3:3" ht="12.75" customHeight="1" x14ac:dyDescent="0.2">
      <c r="C888" s="27">
        <f t="shared" si="5"/>
        <v>0</v>
      </c>
    </row>
    <row r="889" spans="3:3" ht="12.75" customHeight="1" x14ac:dyDescent="0.2">
      <c r="C889" s="27">
        <f t="shared" si="5"/>
        <v>0</v>
      </c>
    </row>
    <row r="890" spans="3:3" ht="12.75" customHeight="1" x14ac:dyDescent="0.2">
      <c r="C890" s="27">
        <f t="shared" si="5"/>
        <v>0</v>
      </c>
    </row>
    <row r="891" spans="3:3" ht="12.75" customHeight="1" x14ac:dyDescent="0.2">
      <c r="C891" s="27">
        <f t="shared" si="5"/>
        <v>0</v>
      </c>
    </row>
    <row r="892" spans="3:3" ht="12.75" customHeight="1" x14ac:dyDescent="0.2">
      <c r="C892" s="27">
        <f t="shared" si="5"/>
        <v>0</v>
      </c>
    </row>
    <row r="893" spans="3:3" ht="12.75" customHeight="1" x14ac:dyDescent="0.2">
      <c r="C893" s="27">
        <f t="shared" si="5"/>
        <v>0</v>
      </c>
    </row>
    <row r="894" spans="3:3" ht="12.75" customHeight="1" x14ac:dyDescent="0.2">
      <c r="C894" s="27">
        <f t="shared" si="5"/>
        <v>0</v>
      </c>
    </row>
    <row r="895" spans="3:3" ht="12.75" customHeight="1" x14ac:dyDescent="0.2">
      <c r="C895" s="27">
        <f t="shared" si="5"/>
        <v>0</v>
      </c>
    </row>
    <row r="896" spans="3:3" ht="12.75" customHeight="1" x14ac:dyDescent="0.2">
      <c r="C896" s="27">
        <f t="shared" si="5"/>
        <v>0</v>
      </c>
    </row>
    <row r="897" spans="3:3" ht="12.75" customHeight="1" x14ac:dyDescent="0.2">
      <c r="C897" s="27">
        <f t="shared" si="5"/>
        <v>0</v>
      </c>
    </row>
    <row r="898" spans="3:3" ht="12.75" customHeight="1" x14ac:dyDescent="0.2">
      <c r="C898" s="27">
        <f t="shared" si="5"/>
        <v>0</v>
      </c>
    </row>
    <row r="899" spans="3:3" ht="12.75" customHeight="1" x14ac:dyDescent="0.2">
      <c r="C899" s="27">
        <f t="shared" si="5"/>
        <v>0</v>
      </c>
    </row>
    <row r="900" spans="3:3" ht="12.75" customHeight="1" x14ac:dyDescent="0.2">
      <c r="C900" s="27">
        <f t="shared" si="5"/>
        <v>0</v>
      </c>
    </row>
    <row r="901" spans="3:3" ht="12.75" customHeight="1" x14ac:dyDescent="0.2">
      <c r="C901" s="27">
        <f t="shared" si="5"/>
        <v>0</v>
      </c>
    </row>
    <row r="902" spans="3:3" ht="12.75" customHeight="1" x14ac:dyDescent="0.2">
      <c r="C902" s="27">
        <f t="shared" si="5"/>
        <v>0</v>
      </c>
    </row>
    <row r="903" spans="3:3" ht="12.75" customHeight="1" x14ac:dyDescent="0.2">
      <c r="C903" s="27">
        <f t="shared" si="5"/>
        <v>0</v>
      </c>
    </row>
    <row r="904" spans="3:3" ht="12.75" customHeight="1" x14ac:dyDescent="0.2">
      <c r="C904" s="27">
        <f t="shared" si="5"/>
        <v>0</v>
      </c>
    </row>
  </sheetData>
  <mergeCells count="12">
    <mergeCell ref="E11:J11"/>
    <mergeCell ref="E12:J12"/>
    <mergeCell ref="E13:J13"/>
    <mergeCell ref="A15:A16"/>
    <mergeCell ref="H15:H16"/>
    <mergeCell ref="I15:I16"/>
    <mergeCell ref="J15:J16"/>
    <mergeCell ref="K15:K16"/>
    <mergeCell ref="L15:L16"/>
    <mergeCell ref="B15:D15"/>
    <mergeCell ref="E15:G15"/>
    <mergeCell ref="M15:N15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7" zoomScale="115" zoomScaleNormal="115" workbookViewId="0">
      <selection sqref="A1:N59"/>
    </sheetView>
  </sheetViews>
  <sheetFormatPr defaultColWidth="8" defaultRowHeight="12.75" customHeight="1" x14ac:dyDescent="0.2"/>
  <cols>
    <col min="1" max="1" width="7.5703125" style="1" customWidth="1"/>
    <col min="2" max="2" width="12.28515625" style="1" customWidth="1"/>
    <col min="3" max="3" width="9" style="1" customWidth="1"/>
    <col min="4" max="4" width="10.42578125" style="1" customWidth="1"/>
    <col min="5" max="5" width="13.140625" style="1" customWidth="1"/>
    <col min="6" max="6" width="9.140625" style="1" customWidth="1"/>
    <col min="7" max="7" width="8.85546875" style="1" customWidth="1"/>
    <col min="8" max="8" width="9.5703125" style="1" customWidth="1"/>
    <col min="9" max="9" width="11.7109375" style="1" customWidth="1"/>
    <col min="10" max="10" width="9.140625" customWidth="1"/>
    <col min="11" max="11" width="10.28515625" customWidth="1"/>
    <col min="12" max="12" width="11.140625" customWidth="1"/>
  </cols>
  <sheetData>
    <row r="1" spans="1:14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J2" s="1"/>
    </row>
    <row r="3" spans="1:14" ht="12.75" customHeight="1" x14ac:dyDescent="0.2">
      <c r="A3" s="3"/>
      <c r="B3" s="3"/>
      <c r="C3" s="2"/>
      <c r="D3" s="3"/>
      <c r="E3" s="3"/>
      <c r="F3" s="3"/>
      <c r="G3" s="3"/>
      <c r="H3" s="2"/>
      <c r="J3" s="1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J4" s="1"/>
    </row>
    <row r="5" spans="1:14" ht="12.75" customHeight="1" x14ac:dyDescent="0.2">
      <c r="A5" s="2"/>
      <c r="B5" s="2" t="s">
        <v>0</v>
      </c>
      <c r="C5" s="2"/>
      <c r="D5" s="2"/>
      <c r="E5" s="2"/>
      <c r="F5" s="2"/>
      <c r="G5" s="2"/>
      <c r="H5" s="2"/>
      <c r="J5" s="1"/>
    </row>
    <row r="6" spans="1:14" ht="12.75" customHeight="1" x14ac:dyDescent="0.2">
      <c r="A6" s="2"/>
      <c r="B6" s="2" t="s">
        <v>1</v>
      </c>
      <c r="C6" s="2"/>
      <c r="D6" s="2"/>
      <c r="E6" s="2"/>
      <c r="F6" s="2"/>
      <c r="G6" s="2"/>
      <c r="H6" s="2"/>
      <c r="J6" s="1"/>
    </row>
    <row r="7" spans="1:14" ht="12.95" customHeight="1" x14ac:dyDescent="0.2">
      <c r="A7" s="2"/>
      <c r="B7" s="2" t="s">
        <v>60</v>
      </c>
      <c r="C7" s="2"/>
      <c r="D7" s="2"/>
      <c r="E7" s="2"/>
      <c r="F7" s="2"/>
      <c r="G7" s="2"/>
      <c r="H7" s="2"/>
      <c r="J7" s="1"/>
    </row>
    <row r="8" spans="1:14" ht="12.75" customHeight="1" x14ac:dyDescent="0.2">
      <c r="A8" s="4"/>
      <c r="B8" s="2" t="s">
        <v>3</v>
      </c>
      <c r="C8" s="4"/>
      <c r="D8" s="4"/>
      <c r="E8" s="4"/>
      <c r="F8" s="4"/>
      <c r="G8" s="4"/>
      <c r="H8" s="2"/>
      <c r="J8" s="1"/>
      <c r="K8" s="1"/>
    </row>
    <row r="9" spans="1:14" ht="12.75" customHeight="1" x14ac:dyDescent="0.2">
      <c r="A9" s="4"/>
      <c r="B9" s="2"/>
      <c r="C9" s="4"/>
      <c r="D9" s="4"/>
      <c r="E9" s="4"/>
      <c r="F9" s="4"/>
      <c r="G9" s="4"/>
      <c r="H9" s="2"/>
      <c r="J9" s="1"/>
      <c r="K9" s="1"/>
    </row>
    <row r="10" spans="1:14" ht="12.75" customHeight="1" x14ac:dyDescent="0.2">
      <c r="A10" s="4"/>
      <c r="B10" s="2"/>
      <c r="C10" s="4"/>
      <c r="D10" s="4"/>
      <c r="E10" s="2"/>
      <c r="F10" s="55" t="s">
        <v>4</v>
      </c>
      <c r="G10" s="55"/>
      <c r="H10" s="3"/>
      <c r="I10" s="3"/>
      <c r="J10" s="2"/>
      <c r="K10" s="1"/>
    </row>
    <row r="11" spans="1:14" ht="12.75" customHeight="1" x14ac:dyDescent="0.2">
      <c r="A11" s="4"/>
      <c r="B11" s="2"/>
      <c r="C11" s="4"/>
      <c r="D11" s="4"/>
      <c r="E11" s="56" t="s">
        <v>5</v>
      </c>
      <c r="F11" s="56"/>
      <c r="G11" s="56"/>
      <c r="H11" s="56"/>
      <c r="I11" s="56"/>
      <c r="J11" s="56"/>
      <c r="K11" s="1"/>
    </row>
    <row r="12" spans="1:14" ht="12.75" customHeight="1" x14ac:dyDescent="0.2">
      <c r="A12" s="4"/>
      <c r="B12" s="2"/>
      <c r="C12" s="4"/>
      <c r="D12" s="4"/>
      <c r="E12" s="56" t="s">
        <v>61</v>
      </c>
      <c r="F12" s="56"/>
      <c r="G12" s="56"/>
      <c r="H12" s="56"/>
      <c r="I12" s="56"/>
      <c r="J12" s="56"/>
      <c r="K12" s="1"/>
    </row>
    <row r="13" spans="1:14" ht="12.75" customHeight="1" x14ac:dyDescent="0.2">
      <c r="A13" s="4"/>
      <c r="B13" s="2"/>
      <c r="C13" s="4"/>
      <c r="D13" s="4"/>
      <c r="E13" s="56" t="s">
        <v>7</v>
      </c>
      <c r="F13" s="56"/>
      <c r="G13" s="56"/>
      <c r="H13" s="56"/>
      <c r="I13" s="56"/>
      <c r="J13" s="56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25.5" customHeight="1" x14ac:dyDescent="0.2">
      <c r="A15" s="57" t="s">
        <v>8</v>
      </c>
      <c r="B15" s="52" t="s">
        <v>62</v>
      </c>
      <c r="C15" s="52"/>
      <c r="D15" s="52"/>
      <c r="E15" s="50" t="s">
        <v>63</v>
      </c>
      <c r="F15" s="50"/>
      <c r="G15" s="50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3" t="s">
        <v>16</v>
      </c>
      <c r="N15" s="54"/>
    </row>
    <row r="16" spans="1:14" ht="52.9" customHeight="1" x14ac:dyDescent="0.2">
      <c r="A16" s="58"/>
      <c r="B16" s="7" t="s">
        <v>17</v>
      </c>
      <c r="C16" s="7" t="s">
        <v>18</v>
      </c>
      <c r="D16" s="7" t="s">
        <v>19</v>
      </c>
      <c r="E16" s="7" t="s">
        <v>20</v>
      </c>
      <c r="F16" s="7" t="s">
        <v>21</v>
      </c>
      <c r="G16" s="7" t="s">
        <v>22</v>
      </c>
      <c r="H16" s="59"/>
      <c r="I16" s="59"/>
      <c r="J16" s="59"/>
      <c r="K16" s="51"/>
      <c r="L16" s="51"/>
      <c r="M16" s="9" t="s">
        <v>23</v>
      </c>
      <c r="N16" s="8" t="s">
        <v>24</v>
      </c>
    </row>
    <row r="17" spans="1:14" ht="18" customHeight="1" x14ac:dyDescent="0.2">
      <c r="A17" s="10" t="s">
        <v>25</v>
      </c>
      <c r="B17" s="28">
        <v>1554.0742499999999</v>
      </c>
      <c r="C17" s="10"/>
      <c r="D17" s="10"/>
      <c r="E17" s="28">
        <v>194.27715000000001</v>
      </c>
      <c r="F17" s="10"/>
      <c r="G17" s="10"/>
      <c r="H17" s="10"/>
      <c r="I17" s="10"/>
      <c r="J17" s="12"/>
      <c r="K17" s="13"/>
      <c r="L17" s="14"/>
      <c r="M17" s="14"/>
      <c r="N17" s="14"/>
    </row>
    <row r="18" spans="1:14" ht="18" customHeight="1" x14ac:dyDescent="0.2">
      <c r="A18" s="10" t="s">
        <v>26</v>
      </c>
      <c r="B18" s="28">
        <v>1554.1208999999999</v>
      </c>
      <c r="C18" s="15">
        <f t="shared" ref="C18:C41" si="0">B18-B17</f>
        <v>4.6649999999999636E-2</v>
      </c>
      <c r="D18" s="16">
        <f t="shared" ref="D18:D41" si="1">C18*2400</f>
        <v>111.95999999999913</v>
      </c>
      <c r="E18" s="28">
        <v>194.27715000000001</v>
      </c>
      <c r="F18" s="17">
        <f t="shared" ref="F18:F41" si="2">E18-E17</f>
        <v>0</v>
      </c>
      <c r="G18" s="18">
        <f t="shared" ref="G18:G41" si="3">F18*2400</f>
        <v>0</v>
      </c>
      <c r="H18" s="13">
        <f t="shared" ref="H18:H41" si="4">G18/D18</f>
        <v>0</v>
      </c>
      <c r="I18" s="19">
        <f t="shared" ref="I18:I41" si="5">1/SQRT(1+H18*H18)</f>
        <v>1</v>
      </c>
      <c r="J18" s="16">
        <f t="shared" ref="J18:J41" si="6">SQRT(D18*D18+G18*G18)</f>
        <v>111.95999999999913</v>
      </c>
      <c r="K18" s="20">
        <v>6</v>
      </c>
      <c r="L18" s="21">
        <f t="shared" ref="L18:L41" si="7">D18/I18/K18/1.73</f>
        <v>10.786127167629974</v>
      </c>
      <c r="M18" s="14"/>
      <c r="N18" s="14"/>
    </row>
    <row r="19" spans="1:14" ht="18" customHeight="1" x14ac:dyDescent="0.2">
      <c r="A19" s="10" t="s">
        <v>27</v>
      </c>
      <c r="B19" s="28">
        <v>1554.1673000000001</v>
      </c>
      <c r="C19" s="15">
        <f t="shared" si="0"/>
        <v>4.6400000000176078E-2</v>
      </c>
      <c r="D19" s="16">
        <f t="shared" si="1"/>
        <v>111.36000000042259</v>
      </c>
      <c r="E19" s="28">
        <v>194.27715000000001</v>
      </c>
      <c r="F19" s="17">
        <f t="shared" si="2"/>
        <v>0</v>
      </c>
      <c r="G19" s="18">
        <f t="shared" si="3"/>
        <v>0</v>
      </c>
      <c r="H19" s="13">
        <f t="shared" si="4"/>
        <v>0</v>
      </c>
      <c r="I19" s="19">
        <f t="shared" si="5"/>
        <v>1</v>
      </c>
      <c r="J19" s="16">
        <f t="shared" si="6"/>
        <v>111.36000000042259</v>
      </c>
      <c r="K19" s="20">
        <v>6</v>
      </c>
      <c r="L19" s="21">
        <f t="shared" si="7"/>
        <v>10.728323699462678</v>
      </c>
      <c r="M19" s="14"/>
      <c r="N19" s="14"/>
    </row>
    <row r="20" spans="1:14" ht="18" customHeight="1" x14ac:dyDescent="0.2">
      <c r="A20" s="10" t="s">
        <v>28</v>
      </c>
      <c r="B20" s="28">
        <v>1554.2148999999999</v>
      </c>
      <c r="C20" s="15">
        <f t="shared" si="0"/>
        <v>4.7599999999874854E-2</v>
      </c>
      <c r="D20" s="16">
        <f t="shared" si="1"/>
        <v>114.23999999969965</v>
      </c>
      <c r="E20" s="28">
        <v>194.27715000000001</v>
      </c>
      <c r="F20" s="17">
        <f t="shared" si="2"/>
        <v>0</v>
      </c>
      <c r="G20" s="18">
        <f t="shared" si="3"/>
        <v>0</v>
      </c>
      <c r="H20" s="13">
        <f t="shared" si="4"/>
        <v>0</v>
      </c>
      <c r="I20" s="19">
        <f t="shared" si="5"/>
        <v>1</v>
      </c>
      <c r="J20" s="16">
        <f t="shared" si="6"/>
        <v>114.23999999969965</v>
      </c>
      <c r="K20" s="20">
        <v>6</v>
      </c>
      <c r="L20" s="21">
        <f t="shared" si="7"/>
        <v>11.005780346791873</v>
      </c>
      <c r="M20" s="14"/>
      <c r="N20" s="14"/>
    </row>
    <row r="21" spans="1:14" ht="18" customHeight="1" x14ac:dyDescent="0.2">
      <c r="A21" s="10" t="s">
        <v>29</v>
      </c>
      <c r="B21" s="28">
        <v>1554.26055</v>
      </c>
      <c r="C21" s="15">
        <f t="shared" si="0"/>
        <v>4.5650000000023283E-2</v>
      </c>
      <c r="D21" s="16">
        <f t="shared" si="1"/>
        <v>109.56000000005588</v>
      </c>
      <c r="E21" s="28">
        <v>194.27715000000001</v>
      </c>
      <c r="F21" s="17">
        <f t="shared" si="2"/>
        <v>0</v>
      </c>
      <c r="G21" s="18">
        <f t="shared" si="3"/>
        <v>0</v>
      </c>
      <c r="H21" s="13">
        <f t="shared" si="4"/>
        <v>0</v>
      </c>
      <c r="I21" s="19">
        <f t="shared" si="5"/>
        <v>1</v>
      </c>
      <c r="J21" s="16">
        <f t="shared" si="6"/>
        <v>109.56000000005588</v>
      </c>
      <c r="K21" s="20">
        <v>6</v>
      </c>
      <c r="L21" s="21">
        <f t="shared" si="7"/>
        <v>10.554913294803072</v>
      </c>
      <c r="M21" s="14"/>
      <c r="N21" s="14"/>
    </row>
    <row r="22" spans="1:14" ht="18" customHeight="1" x14ac:dyDescent="0.2">
      <c r="A22" s="10" t="s">
        <v>30</v>
      </c>
      <c r="B22" s="28">
        <v>1554.3051499999999</v>
      </c>
      <c r="C22" s="15">
        <f t="shared" si="0"/>
        <v>4.4599999999945794E-2</v>
      </c>
      <c r="D22" s="16">
        <f t="shared" si="1"/>
        <v>107.03999999986991</v>
      </c>
      <c r="E22" s="28">
        <v>194.27715000000001</v>
      </c>
      <c r="F22" s="17">
        <f t="shared" si="2"/>
        <v>0</v>
      </c>
      <c r="G22" s="18">
        <f t="shared" si="3"/>
        <v>0</v>
      </c>
      <c r="H22" s="13">
        <f t="shared" si="4"/>
        <v>0</v>
      </c>
      <c r="I22" s="19">
        <f t="shared" si="5"/>
        <v>1</v>
      </c>
      <c r="J22" s="16">
        <f t="shared" si="6"/>
        <v>107.03999999986991</v>
      </c>
      <c r="K22" s="20">
        <v>6</v>
      </c>
      <c r="L22" s="21">
        <f t="shared" si="7"/>
        <v>10.312138728311167</v>
      </c>
      <c r="M22" s="14"/>
      <c r="N22" s="14"/>
    </row>
    <row r="23" spans="1:14" ht="18" customHeight="1" x14ac:dyDescent="0.2">
      <c r="A23" s="10" t="s">
        <v>31</v>
      </c>
      <c r="B23" s="28">
        <v>1554.3489</v>
      </c>
      <c r="C23" s="15">
        <f t="shared" si="0"/>
        <v>4.3750000000045475E-2</v>
      </c>
      <c r="D23" s="16">
        <f t="shared" si="1"/>
        <v>105.00000000010914</v>
      </c>
      <c r="E23" s="28">
        <v>194.27715000000001</v>
      </c>
      <c r="F23" s="17">
        <f t="shared" si="2"/>
        <v>0</v>
      </c>
      <c r="G23" s="18">
        <f t="shared" si="3"/>
        <v>0</v>
      </c>
      <c r="H23" s="13">
        <f t="shared" si="4"/>
        <v>0</v>
      </c>
      <c r="I23" s="19">
        <f t="shared" si="5"/>
        <v>1</v>
      </c>
      <c r="J23" s="16">
        <f t="shared" si="6"/>
        <v>105.00000000010914</v>
      </c>
      <c r="K23" s="20">
        <v>6</v>
      </c>
      <c r="L23" s="21">
        <f t="shared" si="7"/>
        <v>10.115606936426699</v>
      </c>
      <c r="M23" s="14"/>
      <c r="N23" s="14"/>
    </row>
    <row r="24" spans="1:14" ht="18" customHeight="1" x14ac:dyDescent="0.2">
      <c r="A24" s="10" t="s">
        <v>32</v>
      </c>
      <c r="B24" s="28">
        <v>1554.3948499999999</v>
      </c>
      <c r="C24" s="15">
        <f t="shared" si="0"/>
        <v>4.5949999999947977E-2</v>
      </c>
      <c r="D24" s="16">
        <f t="shared" si="1"/>
        <v>110.27999999987514</v>
      </c>
      <c r="E24" s="28">
        <v>194.27715000000001</v>
      </c>
      <c r="F24" s="17">
        <f t="shared" si="2"/>
        <v>0</v>
      </c>
      <c r="G24" s="18">
        <f t="shared" si="3"/>
        <v>0</v>
      </c>
      <c r="H24" s="13">
        <f t="shared" si="4"/>
        <v>0</v>
      </c>
      <c r="I24" s="19">
        <f t="shared" si="5"/>
        <v>1</v>
      </c>
      <c r="J24" s="16">
        <f t="shared" si="6"/>
        <v>110.27999999987514</v>
      </c>
      <c r="K24" s="20">
        <v>6</v>
      </c>
      <c r="L24" s="21">
        <f t="shared" si="7"/>
        <v>10.624277456635371</v>
      </c>
      <c r="M24" s="14"/>
      <c r="N24" s="14"/>
    </row>
    <row r="25" spans="1:14" ht="18" customHeight="1" x14ac:dyDescent="0.2">
      <c r="A25" s="10" t="s">
        <v>33</v>
      </c>
      <c r="B25" s="28">
        <v>1554.44335</v>
      </c>
      <c r="C25" s="15">
        <f t="shared" si="0"/>
        <v>4.8500000000103682E-2</v>
      </c>
      <c r="D25" s="16">
        <f t="shared" si="1"/>
        <v>116.40000000024884</v>
      </c>
      <c r="E25" s="28">
        <v>194.27715000000001</v>
      </c>
      <c r="F25" s="17">
        <f t="shared" si="2"/>
        <v>0</v>
      </c>
      <c r="G25" s="18">
        <f t="shared" si="3"/>
        <v>0</v>
      </c>
      <c r="H25" s="13">
        <f t="shared" si="4"/>
        <v>0</v>
      </c>
      <c r="I25" s="19">
        <f t="shared" si="5"/>
        <v>1</v>
      </c>
      <c r="J25" s="16">
        <f t="shared" si="6"/>
        <v>116.40000000024884</v>
      </c>
      <c r="K25" s="20">
        <v>6</v>
      </c>
      <c r="L25" s="21">
        <f t="shared" si="7"/>
        <v>11.213872832393916</v>
      </c>
      <c r="M25" s="14"/>
      <c r="N25" s="14"/>
    </row>
    <row r="26" spans="1:14" ht="18" customHeight="1" x14ac:dyDescent="0.2">
      <c r="A26" s="10" t="s">
        <v>34</v>
      </c>
      <c r="B26" s="28">
        <v>1554.49215</v>
      </c>
      <c r="C26" s="15">
        <f t="shared" si="0"/>
        <v>4.8800000000028376E-2</v>
      </c>
      <c r="D26" s="16">
        <f t="shared" si="1"/>
        <v>117.1200000000681</v>
      </c>
      <c r="E26" s="28">
        <v>194.27809999999999</v>
      </c>
      <c r="F26" s="17">
        <f t="shared" si="2"/>
        <v>9.4999999998890416E-4</v>
      </c>
      <c r="G26" s="18">
        <f t="shared" si="3"/>
        <v>2.27999999997337</v>
      </c>
      <c r="H26" s="13">
        <f t="shared" si="4"/>
        <v>1.9467213114515405E-2</v>
      </c>
      <c r="I26" s="19">
        <f t="shared" si="5"/>
        <v>0.99981056764730003</v>
      </c>
      <c r="J26" s="16">
        <f t="shared" si="6"/>
        <v>117.14219052081889</v>
      </c>
      <c r="K26" s="20">
        <v>6</v>
      </c>
      <c r="L26" s="21">
        <f t="shared" si="7"/>
        <v>11.285374809327445</v>
      </c>
      <c r="M26" s="14"/>
      <c r="N26" s="14"/>
    </row>
    <row r="27" spans="1:14" ht="18" customHeight="1" x14ac:dyDescent="0.2">
      <c r="A27" s="10" t="s">
        <v>35</v>
      </c>
      <c r="B27" s="28">
        <v>1554.5409</v>
      </c>
      <c r="C27" s="15">
        <f t="shared" si="0"/>
        <v>4.874999999992724E-2</v>
      </c>
      <c r="D27" s="16">
        <f t="shared" si="1"/>
        <v>116.99999999982538</v>
      </c>
      <c r="E27" s="28">
        <v>194.28285</v>
      </c>
      <c r="F27" s="17">
        <f t="shared" si="2"/>
        <v>4.7500000000013642E-3</v>
      </c>
      <c r="G27" s="18">
        <f t="shared" si="3"/>
        <v>11.400000000003274</v>
      </c>
      <c r="H27" s="13">
        <f t="shared" si="4"/>
        <v>9.743589743607084E-2</v>
      </c>
      <c r="I27" s="19">
        <f t="shared" si="5"/>
        <v>0.99528665700899499</v>
      </c>
      <c r="J27" s="16">
        <f t="shared" si="6"/>
        <v>117.55407266428166</v>
      </c>
      <c r="K27" s="20">
        <v>6</v>
      </c>
      <c r="L27" s="21">
        <f t="shared" si="7"/>
        <v>11.325055169969332</v>
      </c>
      <c r="M27" s="14"/>
      <c r="N27" s="14"/>
    </row>
    <row r="28" spans="1:14" ht="18" customHeight="1" x14ac:dyDescent="0.2">
      <c r="A28" s="10" t="s">
        <v>36</v>
      </c>
      <c r="B28" s="28">
        <v>1554.5903000000001</v>
      </c>
      <c r="C28" s="15">
        <f t="shared" si="0"/>
        <v>4.9400000000105138E-2</v>
      </c>
      <c r="D28" s="16">
        <f t="shared" si="1"/>
        <v>118.56000000025233</v>
      </c>
      <c r="E28" s="28">
        <v>194.28888499999999</v>
      </c>
      <c r="F28" s="17">
        <f t="shared" si="2"/>
        <v>6.034999999997126E-3</v>
      </c>
      <c r="G28" s="18">
        <f t="shared" si="3"/>
        <v>14.483999999993102</v>
      </c>
      <c r="H28" s="13">
        <f t="shared" si="4"/>
        <v>0.12216599190251583</v>
      </c>
      <c r="I28" s="19">
        <f t="shared" si="5"/>
        <v>0.99262023784349573</v>
      </c>
      <c r="J28" s="16">
        <f t="shared" si="6"/>
        <v>119.44144948911007</v>
      </c>
      <c r="K28" s="20">
        <v>6</v>
      </c>
      <c r="L28" s="21">
        <f t="shared" si="7"/>
        <v>11.506883380453766</v>
      </c>
      <c r="M28" s="14"/>
      <c r="N28" s="14"/>
    </row>
    <row r="29" spans="1:14" ht="18" customHeight="1" x14ac:dyDescent="0.2">
      <c r="A29" s="10" t="s">
        <v>37</v>
      </c>
      <c r="B29" s="28">
        <v>1554.6387500000001</v>
      </c>
      <c r="C29" s="15">
        <f t="shared" si="0"/>
        <v>4.8450000000002547E-2</v>
      </c>
      <c r="D29" s="16">
        <f t="shared" si="1"/>
        <v>116.28000000000611</v>
      </c>
      <c r="E29" s="28">
        <v>194.29490000000001</v>
      </c>
      <c r="F29" s="17">
        <f t="shared" si="2"/>
        <v>6.0150000000191994E-3</v>
      </c>
      <c r="G29" s="18">
        <f t="shared" si="3"/>
        <v>14.436000000046079</v>
      </c>
      <c r="H29" s="13">
        <f t="shared" si="4"/>
        <v>0.12414860681153526</v>
      </c>
      <c r="I29" s="19">
        <f t="shared" si="5"/>
        <v>0.99238151652202344</v>
      </c>
      <c r="J29" s="16">
        <f t="shared" si="6"/>
        <v>117.17267811227475</v>
      </c>
      <c r="K29" s="20">
        <v>6</v>
      </c>
      <c r="L29" s="21">
        <f t="shared" si="7"/>
        <v>11.288311956866545</v>
      </c>
      <c r="M29" s="14"/>
      <c r="N29" s="14"/>
    </row>
    <row r="30" spans="1:14" ht="18" customHeight="1" x14ac:dyDescent="0.2">
      <c r="A30" s="10" t="s">
        <v>38</v>
      </c>
      <c r="B30" s="28">
        <v>1554.6866</v>
      </c>
      <c r="C30" s="15">
        <f t="shared" si="0"/>
        <v>4.7849999999925785E-2</v>
      </c>
      <c r="D30" s="16">
        <f t="shared" si="1"/>
        <v>114.83999999982188</v>
      </c>
      <c r="E30" s="28">
        <v>194.30109999999999</v>
      </c>
      <c r="F30" s="17">
        <f t="shared" si="2"/>
        <v>6.199999999978445E-3</v>
      </c>
      <c r="G30" s="18">
        <f t="shared" si="3"/>
        <v>14.879999999948268</v>
      </c>
      <c r="H30" s="13">
        <f t="shared" si="4"/>
        <v>0.12957157784719042</v>
      </c>
      <c r="I30" s="19">
        <f t="shared" si="5"/>
        <v>0.99170984455961697</v>
      </c>
      <c r="J30" s="16">
        <f t="shared" si="6"/>
        <v>115.79999999981672</v>
      </c>
      <c r="K30" s="20">
        <v>6</v>
      </c>
      <c r="L30" s="21">
        <f t="shared" si="7"/>
        <v>11.156069364144193</v>
      </c>
      <c r="M30" s="14"/>
      <c r="N30" s="14"/>
    </row>
    <row r="31" spans="1:14" ht="18" customHeight="1" x14ac:dyDescent="0.2">
      <c r="A31" s="10" t="s">
        <v>39</v>
      </c>
      <c r="B31" s="28">
        <v>1554.7347</v>
      </c>
      <c r="C31" s="15">
        <f t="shared" si="0"/>
        <v>4.8099999999976717E-2</v>
      </c>
      <c r="D31" s="16">
        <f t="shared" si="1"/>
        <v>115.43999999994412</v>
      </c>
      <c r="E31" s="28">
        <v>194.30719999999999</v>
      </c>
      <c r="F31" s="17">
        <f t="shared" si="2"/>
        <v>6.100000000003547E-3</v>
      </c>
      <c r="G31" s="18">
        <f t="shared" si="3"/>
        <v>14.640000000008513</v>
      </c>
      <c r="H31" s="13">
        <f t="shared" si="4"/>
        <v>0.12681912681926194</v>
      </c>
      <c r="I31" s="19">
        <f t="shared" si="5"/>
        <v>0.99205417220518688</v>
      </c>
      <c r="J31" s="16">
        <f t="shared" si="6"/>
        <v>116.3646131776639</v>
      </c>
      <c r="K31" s="20">
        <v>6</v>
      </c>
      <c r="L31" s="21">
        <f t="shared" si="7"/>
        <v>11.210463697270123</v>
      </c>
      <c r="M31" s="14"/>
      <c r="N31" s="14"/>
    </row>
    <row r="32" spans="1:14" ht="18" customHeight="1" x14ac:dyDescent="0.2">
      <c r="A32" s="10" t="s">
        <v>40</v>
      </c>
      <c r="B32" s="28">
        <v>1554.78415</v>
      </c>
      <c r="C32" s="15">
        <f t="shared" si="0"/>
        <v>4.94499999999789E-2</v>
      </c>
      <c r="D32" s="16">
        <f t="shared" si="1"/>
        <v>118.67999999994936</v>
      </c>
      <c r="E32" s="28">
        <v>194.31235000000001</v>
      </c>
      <c r="F32" s="17">
        <f t="shared" si="2"/>
        <v>5.1500000000146429E-3</v>
      </c>
      <c r="G32" s="18">
        <f t="shared" si="3"/>
        <v>12.360000000035143</v>
      </c>
      <c r="H32" s="13">
        <f t="shared" si="4"/>
        <v>0.10414560161813631</v>
      </c>
      <c r="I32" s="19">
        <f t="shared" si="5"/>
        <v>0.99462056771960961</v>
      </c>
      <c r="J32" s="16">
        <f t="shared" si="6"/>
        <v>119.32188399446621</v>
      </c>
      <c r="K32" s="20">
        <v>6</v>
      </c>
      <c r="L32" s="21">
        <f t="shared" si="7"/>
        <v>11.495364546673043</v>
      </c>
      <c r="M32" s="14"/>
      <c r="N32" s="14"/>
    </row>
    <row r="33" spans="1:14" ht="18" customHeight="1" x14ac:dyDescent="0.2">
      <c r="A33" s="10" t="s">
        <v>41</v>
      </c>
      <c r="B33" s="28">
        <v>1554.8341499999999</v>
      </c>
      <c r="C33" s="15">
        <f t="shared" si="0"/>
        <v>4.9999999999954525E-2</v>
      </c>
      <c r="D33" s="16">
        <f t="shared" si="1"/>
        <v>119.99999999989086</v>
      </c>
      <c r="E33" s="28">
        <v>194.3175</v>
      </c>
      <c r="F33" s="17">
        <f t="shared" si="2"/>
        <v>5.1499999999862212E-3</v>
      </c>
      <c r="G33" s="18">
        <f t="shared" si="3"/>
        <v>12.359999999966931</v>
      </c>
      <c r="H33" s="13">
        <f t="shared" si="4"/>
        <v>0.1029999999998181</v>
      </c>
      <c r="I33" s="19">
        <f t="shared" si="5"/>
        <v>0.99473733687012089</v>
      </c>
      <c r="J33" s="16">
        <f t="shared" si="6"/>
        <v>120.63486063312291</v>
      </c>
      <c r="K33" s="20">
        <v>6</v>
      </c>
      <c r="L33" s="21">
        <f t="shared" si="7"/>
        <v>11.621855552323979</v>
      </c>
      <c r="M33" s="14"/>
      <c r="N33" s="14"/>
    </row>
    <row r="34" spans="1:14" ht="18" customHeight="1" x14ac:dyDescent="0.2">
      <c r="A34" s="10" t="s">
        <v>42</v>
      </c>
      <c r="B34" s="28">
        <v>1554.8902</v>
      </c>
      <c r="C34" s="15">
        <f t="shared" si="0"/>
        <v>5.6050000000141154E-2</v>
      </c>
      <c r="D34" s="16">
        <f t="shared" si="1"/>
        <v>134.52000000033877</v>
      </c>
      <c r="E34" s="28">
        <v>194.31944999999999</v>
      </c>
      <c r="F34" s="17">
        <f t="shared" si="2"/>
        <v>1.949999999993679E-3</v>
      </c>
      <c r="G34" s="18">
        <f t="shared" si="3"/>
        <v>4.6799999999848296</v>
      </c>
      <c r="H34" s="13">
        <f t="shared" si="4"/>
        <v>3.479036574467026E-2</v>
      </c>
      <c r="I34" s="19">
        <f t="shared" si="5"/>
        <v>0.99939536404505869</v>
      </c>
      <c r="J34" s="16">
        <f t="shared" si="6"/>
        <v>134.60138483719624</v>
      </c>
      <c r="K34" s="20">
        <v>6</v>
      </c>
      <c r="L34" s="21">
        <f t="shared" si="7"/>
        <v>12.967378115336825</v>
      </c>
      <c r="M34" s="14"/>
      <c r="N34" s="14"/>
    </row>
    <row r="35" spans="1:14" ht="18" customHeight="1" x14ac:dyDescent="0.2">
      <c r="A35" s="10" t="s">
        <v>43</v>
      </c>
      <c r="B35" s="28">
        <v>1554.94445</v>
      </c>
      <c r="C35" s="15">
        <f t="shared" si="0"/>
        <v>5.424999999991087E-2</v>
      </c>
      <c r="D35" s="16">
        <f t="shared" si="1"/>
        <v>130.19999999978609</v>
      </c>
      <c r="E35" s="28">
        <v>194.31985</v>
      </c>
      <c r="F35" s="17">
        <f t="shared" si="2"/>
        <v>4.0000000001327862E-4</v>
      </c>
      <c r="G35" s="18">
        <f t="shared" si="3"/>
        <v>0.96000000003186869</v>
      </c>
      <c r="H35" s="13">
        <f t="shared" si="4"/>
        <v>7.373271889657803E-3</v>
      </c>
      <c r="I35" s="19">
        <f t="shared" si="5"/>
        <v>0.99997281853910835</v>
      </c>
      <c r="J35" s="16">
        <f t="shared" si="6"/>
        <v>130.20353912219267</v>
      </c>
      <c r="K35" s="20">
        <v>6</v>
      </c>
      <c r="L35" s="21">
        <f t="shared" si="7"/>
        <v>12.54369355705132</v>
      </c>
      <c r="M35" s="14"/>
      <c r="N35" s="14"/>
    </row>
    <row r="36" spans="1:14" ht="18" customHeight="1" x14ac:dyDescent="0.2">
      <c r="A36" s="10" t="s">
        <v>44</v>
      </c>
      <c r="B36" s="28">
        <v>1554.9999499999999</v>
      </c>
      <c r="C36" s="15">
        <f t="shared" si="0"/>
        <v>5.5499999999938154E-2</v>
      </c>
      <c r="D36" s="16">
        <f t="shared" si="1"/>
        <v>133.19999999985157</v>
      </c>
      <c r="E36" s="28">
        <v>194.31989999999999</v>
      </c>
      <c r="F36" s="17">
        <f t="shared" si="2"/>
        <v>4.9999999987448973E-5</v>
      </c>
      <c r="G36" s="18">
        <f t="shared" si="3"/>
        <v>0.11999999996987754</v>
      </c>
      <c r="H36" s="13">
        <f t="shared" si="4"/>
        <v>9.0090090067576015E-4</v>
      </c>
      <c r="I36" s="19">
        <f t="shared" si="5"/>
        <v>0.99999959418903062</v>
      </c>
      <c r="J36" s="16">
        <f t="shared" si="6"/>
        <v>133.20005405389463</v>
      </c>
      <c r="K36" s="20">
        <v>6</v>
      </c>
      <c r="L36" s="21">
        <f t="shared" si="7"/>
        <v>12.83237514970083</v>
      </c>
      <c r="M36" s="14"/>
      <c r="N36" s="14"/>
    </row>
    <row r="37" spans="1:14" ht="18" customHeight="1" x14ac:dyDescent="0.2">
      <c r="A37" s="10" t="s">
        <v>45</v>
      </c>
      <c r="B37" s="10">
        <v>1555.05285</v>
      </c>
      <c r="C37" s="15">
        <f t="shared" si="0"/>
        <v>5.290000000013606E-2</v>
      </c>
      <c r="D37" s="16">
        <f t="shared" si="1"/>
        <v>126.96000000032654</v>
      </c>
      <c r="E37" s="28">
        <v>194.31989999999999</v>
      </c>
      <c r="F37" s="17">
        <f t="shared" si="2"/>
        <v>0</v>
      </c>
      <c r="G37" s="18">
        <f t="shared" si="3"/>
        <v>0</v>
      </c>
      <c r="H37" s="13">
        <f t="shared" si="4"/>
        <v>0</v>
      </c>
      <c r="I37" s="19">
        <f t="shared" si="5"/>
        <v>1</v>
      </c>
      <c r="J37" s="16">
        <f t="shared" si="6"/>
        <v>126.96000000032654</v>
      </c>
      <c r="K37" s="20">
        <v>6</v>
      </c>
      <c r="L37" s="21">
        <f t="shared" si="7"/>
        <v>12.23121387286383</v>
      </c>
      <c r="M37" s="14"/>
      <c r="N37" s="14"/>
    </row>
    <row r="38" spans="1:14" ht="18" customHeight="1" x14ac:dyDescent="0.2">
      <c r="A38" s="10" t="s">
        <v>46</v>
      </c>
      <c r="B38" s="10">
        <v>1555.105</v>
      </c>
      <c r="C38" s="15">
        <f t="shared" si="0"/>
        <v>5.2149999999983265E-2</v>
      </c>
      <c r="D38" s="16">
        <f t="shared" si="1"/>
        <v>125.15999999995984</v>
      </c>
      <c r="E38" s="28">
        <v>194.31989999999999</v>
      </c>
      <c r="F38" s="17">
        <f t="shared" si="2"/>
        <v>0</v>
      </c>
      <c r="G38" s="18">
        <f t="shared" si="3"/>
        <v>0</v>
      </c>
      <c r="H38" s="13">
        <f t="shared" si="4"/>
        <v>0</v>
      </c>
      <c r="I38" s="19">
        <f t="shared" si="5"/>
        <v>1</v>
      </c>
      <c r="J38" s="16">
        <f t="shared" si="6"/>
        <v>125.15999999995984</v>
      </c>
      <c r="K38" s="20">
        <v>6</v>
      </c>
      <c r="L38" s="21">
        <f t="shared" si="7"/>
        <v>12.057803468204224</v>
      </c>
      <c r="M38" s="14"/>
      <c r="N38" s="14"/>
    </row>
    <row r="39" spans="1:14" ht="18" customHeight="1" x14ac:dyDescent="0.2">
      <c r="A39" s="10" t="s">
        <v>47</v>
      </c>
      <c r="B39" s="10">
        <v>1555.1574000000001</v>
      </c>
      <c r="C39" s="15">
        <f t="shared" si="0"/>
        <v>5.2400000000034197E-2</v>
      </c>
      <c r="D39" s="16">
        <f t="shared" si="1"/>
        <v>125.76000000008207</v>
      </c>
      <c r="E39" s="28">
        <v>194.31989999999999</v>
      </c>
      <c r="F39" s="17">
        <f t="shared" si="2"/>
        <v>0</v>
      </c>
      <c r="G39" s="18">
        <f t="shared" si="3"/>
        <v>0</v>
      </c>
      <c r="H39" s="13">
        <f t="shared" si="4"/>
        <v>0</v>
      </c>
      <c r="I39" s="19">
        <f t="shared" si="5"/>
        <v>1</v>
      </c>
      <c r="J39" s="16">
        <f t="shared" si="6"/>
        <v>125.76000000008207</v>
      </c>
      <c r="K39" s="20">
        <v>6</v>
      </c>
      <c r="L39" s="21">
        <f t="shared" si="7"/>
        <v>12.115606936424092</v>
      </c>
      <c r="M39" s="14"/>
      <c r="N39" s="14"/>
    </row>
    <row r="40" spans="1:14" ht="18" customHeight="1" x14ac:dyDescent="0.2">
      <c r="A40" s="10" t="s">
        <v>48</v>
      </c>
      <c r="B40" s="10">
        <v>1555.2100499999999</v>
      </c>
      <c r="C40" s="15">
        <f t="shared" si="0"/>
        <v>5.2649999999857755E-2</v>
      </c>
      <c r="D40" s="16">
        <f t="shared" si="1"/>
        <v>126.35999999965861</v>
      </c>
      <c r="E40" s="28">
        <v>194.31989999999999</v>
      </c>
      <c r="F40" s="17">
        <f t="shared" si="2"/>
        <v>0</v>
      </c>
      <c r="G40" s="18">
        <f t="shared" si="3"/>
        <v>0</v>
      </c>
      <c r="H40" s="13">
        <f t="shared" si="4"/>
        <v>0</v>
      </c>
      <c r="I40" s="19">
        <f t="shared" si="5"/>
        <v>1</v>
      </c>
      <c r="J40" s="16">
        <f t="shared" si="6"/>
        <v>126.35999999965861</v>
      </c>
      <c r="K40" s="20">
        <v>6</v>
      </c>
      <c r="L40" s="21">
        <f t="shared" si="7"/>
        <v>12.173410404591388</v>
      </c>
      <c r="M40" s="14"/>
      <c r="N40" s="14"/>
    </row>
    <row r="41" spans="1:14" ht="18" customHeight="1" x14ac:dyDescent="0.2">
      <c r="A41" s="12" t="s">
        <v>49</v>
      </c>
      <c r="B41" s="10">
        <v>1555.2605000000001</v>
      </c>
      <c r="C41" s="15">
        <f t="shared" si="0"/>
        <v>5.0450000000182627E-2</v>
      </c>
      <c r="D41" s="16">
        <f t="shared" si="1"/>
        <v>121.0800000004383</v>
      </c>
      <c r="E41" s="28">
        <v>194.31989999999999</v>
      </c>
      <c r="F41" s="17">
        <f t="shared" si="2"/>
        <v>0</v>
      </c>
      <c r="G41" s="18">
        <f t="shared" si="3"/>
        <v>0</v>
      </c>
      <c r="H41" s="13">
        <f t="shared" si="4"/>
        <v>0</v>
      </c>
      <c r="I41" s="19">
        <f t="shared" si="5"/>
        <v>1</v>
      </c>
      <c r="J41" s="16">
        <f t="shared" si="6"/>
        <v>121.0800000004383</v>
      </c>
      <c r="K41" s="20">
        <v>6</v>
      </c>
      <c r="L41" s="21">
        <f t="shared" si="7"/>
        <v>11.66473988443529</v>
      </c>
      <c r="M41" s="14"/>
      <c r="N41" s="14"/>
    </row>
    <row r="42" spans="1:14" ht="18" customHeight="1" x14ac:dyDescent="0.2">
      <c r="A42" s="22"/>
      <c r="D42" s="23">
        <f>SUM(D18:D41)</f>
        <v>2847.0000000004802</v>
      </c>
      <c r="E42" s="24"/>
      <c r="F42" s="25"/>
      <c r="G42" s="23">
        <f>SUM(G18:G41)</f>
        <v>102.59999999996126</v>
      </c>
      <c r="H42" s="25"/>
      <c r="I42" s="25"/>
      <c r="J42" s="23"/>
    </row>
    <row r="43" spans="1:14" ht="12.75" customHeight="1" x14ac:dyDescent="0.2">
      <c r="G43" s="29"/>
      <c r="J43" s="1"/>
    </row>
    <row r="44" spans="1:14" ht="12.75" customHeight="1" x14ac:dyDescent="0.2">
      <c r="J44" s="1"/>
    </row>
    <row r="45" spans="1:14" ht="12.75" customHeight="1" x14ac:dyDescent="0.2">
      <c r="J45" s="1"/>
    </row>
    <row r="46" spans="1:14" ht="12.75" customHeight="1" x14ac:dyDescent="0.2">
      <c r="A46" s="26" t="s">
        <v>50</v>
      </c>
      <c r="F46" s="26" t="s">
        <v>51</v>
      </c>
      <c r="J46" s="1"/>
      <c r="K46" s="1"/>
    </row>
    <row r="47" spans="1:14" ht="12.75" customHeight="1" x14ac:dyDescent="0.2">
      <c r="A47" s="1" t="s">
        <v>52</v>
      </c>
      <c r="F47" s="1" t="s">
        <v>53</v>
      </c>
      <c r="J47" s="1"/>
      <c r="K47" s="1"/>
    </row>
    <row r="48" spans="1:14" ht="12.75" customHeight="1" x14ac:dyDescent="0.2">
      <c r="A48" s="1" t="s">
        <v>54</v>
      </c>
      <c r="F48" s="1" t="s">
        <v>54</v>
      </c>
      <c r="J48" s="1"/>
      <c r="K48" s="1"/>
    </row>
    <row r="49" spans="1:11" ht="12.75" customHeight="1" x14ac:dyDescent="0.2">
      <c r="J49" s="1"/>
      <c r="K49" s="1"/>
    </row>
    <row r="50" spans="1:11" ht="12.75" customHeight="1" x14ac:dyDescent="0.2">
      <c r="A50" s="26"/>
      <c r="F50" s="26"/>
      <c r="J50" s="1"/>
      <c r="K50" s="1"/>
    </row>
    <row r="51" spans="1:11" ht="12.75" customHeight="1" x14ac:dyDescent="0.2">
      <c r="A51" s="1" t="s">
        <v>55</v>
      </c>
      <c r="J51" s="1"/>
      <c r="K51" s="1"/>
    </row>
    <row r="52" spans="1:11" ht="12.75" customHeight="1" x14ac:dyDescent="0.2">
      <c r="A52" s="1" t="s">
        <v>54</v>
      </c>
      <c r="J52" s="1"/>
      <c r="K52" s="1"/>
    </row>
    <row r="53" spans="1:11" ht="12.75" customHeight="1" x14ac:dyDescent="0.2">
      <c r="C53" s="4"/>
      <c r="D53" s="4"/>
    </row>
    <row r="54" spans="1:11" ht="12.75" customHeight="1" x14ac:dyDescent="0.2">
      <c r="C54" s="4"/>
      <c r="D54" s="4"/>
    </row>
    <row r="55" spans="1:11" ht="12.75" customHeight="1" x14ac:dyDescent="0.2">
      <c r="A55" s="1" t="s">
        <v>56</v>
      </c>
      <c r="C55" s="4"/>
      <c r="D55" s="4"/>
    </row>
    <row r="56" spans="1:11" ht="12.75" customHeight="1" x14ac:dyDescent="0.2">
      <c r="C56" s="4"/>
      <c r="D56" s="4"/>
    </row>
    <row r="57" spans="1:11" ht="12.75" customHeight="1" x14ac:dyDescent="0.2">
      <c r="A57" s="1" t="s">
        <v>57</v>
      </c>
      <c r="C57" s="4"/>
      <c r="D57" s="4"/>
      <c r="F57" s="1" t="s">
        <v>58</v>
      </c>
      <c r="J57" t="s">
        <v>59</v>
      </c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3">
    <mergeCell ref="F10:G10"/>
    <mergeCell ref="E11:J11"/>
    <mergeCell ref="E12:J12"/>
    <mergeCell ref="E13:J13"/>
    <mergeCell ref="A15:A16"/>
    <mergeCell ref="H15:H16"/>
    <mergeCell ref="I15:I16"/>
    <mergeCell ref="J15:J16"/>
    <mergeCell ref="K15:K16"/>
    <mergeCell ref="L15:L16"/>
    <mergeCell ref="B15:D15"/>
    <mergeCell ref="E15:G15"/>
    <mergeCell ref="M15:N15"/>
  </mergeCells>
  <printOptions gridLines="1" gridLinesSet="0"/>
  <pageMargins left="0.78740199999999982" right="0.78740199999999982" top="1.0629920000000002" bottom="1.0629920000000002" header="0.5" footer="0.5"/>
  <pageSetup paperSize="9" scale="1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"/>
  <sheetViews>
    <sheetView tabSelected="1" workbookViewId="0">
      <selection activeCell="D17" sqref="D17"/>
    </sheetView>
  </sheetViews>
  <sheetFormatPr defaultColWidth="8" defaultRowHeight="15" x14ac:dyDescent="0.2"/>
  <cols>
    <col min="1" max="1" width="16.42578125" style="64" customWidth="1"/>
    <col min="2" max="2" width="22.5703125" style="64" customWidth="1"/>
    <col min="3" max="3" width="14" style="64" customWidth="1"/>
    <col min="4" max="4" width="10.5703125" style="72" customWidth="1"/>
    <col min="5" max="5" width="21.28515625" style="64" customWidth="1"/>
    <col min="6" max="6" width="9.5703125" style="64" customWidth="1"/>
    <col min="7" max="7" width="14.42578125" style="64" customWidth="1"/>
    <col min="8" max="8" width="17.5703125" style="64" customWidth="1"/>
    <col min="9" max="9" width="14.7109375" style="64" customWidth="1"/>
    <col min="10" max="1024" width="9.5703125" style="64" customWidth="1"/>
    <col min="1025" max="1025" width="8" style="64" customWidth="1"/>
    <col min="1026" max="16384" width="8" style="64"/>
  </cols>
  <sheetData>
    <row r="1" spans="1:29" ht="14.25" customHeight="1" x14ac:dyDescent="0.2">
      <c r="A1" s="62"/>
      <c r="B1" s="62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9" ht="14.25" customHeight="1" x14ac:dyDescent="0.2">
      <c r="A2" s="62"/>
      <c r="B2" s="65" t="s">
        <v>133</v>
      </c>
      <c r="C2" s="66"/>
      <c r="D2" s="67"/>
      <c r="E2" s="66"/>
      <c r="F2" s="66"/>
      <c r="G2" s="62"/>
      <c r="H2" s="65" t="s">
        <v>134</v>
      </c>
      <c r="I2" s="65"/>
    </row>
    <row r="3" spans="1:29" ht="14.25" customHeight="1" x14ac:dyDescent="0.2">
      <c r="A3" s="62"/>
      <c r="B3" s="62"/>
      <c r="C3" s="62"/>
      <c r="D3" s="6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9" ht="57" customHeight="1" x14ac:dyDescent="0.2">
      <c r="A4" s="68" t="s">
        <v>135</v>
      </c>
      <c r="B4" s="68" t="s">
        <v>136</v>
      </c>
      <c r="C4" s="68" t="s">
        <v>137</v>
      </c>
      <c r="D4" s="68" t="s">
        <v>138</v>
      </c>
      <c r="E4" s="68" t="s">
        <v>139</v>
      </c>
      <c r="F4" s="68" t="s">
        <v>140</v>
      </c>
      <c r="G4" s="68" t="s">
        <v>141</v>
      </c>
      <c r="H4" s="68" t="s">
        <v>142</v>
      </c>
      <c r="I4" s="68" t="s">
        <v>143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ht="14.25" customHeight="1" x14ac:dyDescent="0.2">
      <c r="A5" s="70" t="s">
        <v>144</v>
      </c>
      <c r="B5" s="70" t="s">
        <v>145</v>
      </c>
      <c r="C5" s="70"/>
      <c r="D5" s="70"/>
      <c r="E5" s="68"/>
      <c r="F5" s="70"/>
      <c r="G5" s="70"/>
      <c r="H5" s="68"/>
      <c r="I5" s="68" t="s">
        <v>146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spans="1:29" ht="14.25" customHeight="1" x14ac:dyDescent="0.2">
      <c r="A6" s="62"/>
      <c r="B6" s="62"/>
      <c r="C6" s="62"/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9" ht="14.25" customHeight="1" x14ac:dyDescent="0.2">
      <c r="A7" s="62"/>
      <c r="B7" s="62" t="s">
        <v>147</v>
      </c>
      <c r="C7" s="62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9" ht="14.25" customHeight="1" x14ac:dyDescent="0.2">
      <c r="A8" s="62"/>
      <c r="B8" s="62"/>
      <c r="C8" s="62"/>
      <c r="D8" s="63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1:29" ht="15" customHeight="1" x14ac:dyDescent="0.2">
      <c r="A9" s="62"/>
      <c r="B9" s="71" t="s">
        <v>148</v>
      </c>
      <c r="C9" s="62"/>
      <c r="D9" s="63"/>
      <c r="E9" s="62"/>
      <c r="F9" s="71" t="s">
        <v>149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9" ht="14.25" customHeight="1" x14ac:dyDescent="0.2">
      <c r="A10" s="62"/>
      <c r="B10" s="62"/>
      <c r="C10" s="62"/>
      <c r="D10" s="6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spans="1:29" ht="14.25" customHeight="1" x14ac:dyDescent="0.2">
      <c r="A11" s="62"/>
      <c r="B11" s="62"/>
      <c r="C11" s="62"/>
      <c r="D11" s="63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9" ht="14.25" customHeight="1" x14ac:dyDescent="0.2">
      <c r="A12" s="62"/>
      <c r="B12" s="62"/>
      <c r="C12" s="62"/>
      <c r="D12" s="63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</sheetData>
  <mergeCells count="2">
    <mergeCell ref="B2:F2"/>
    <mergeCell ref="H2:I2"/>
  </mergeCells>
  <printOptions gridLines="1" gridLinesSet="0"/>
  <pageMargins left="0.98425196850393704" right="0.98425196850393704" top="0.98425196850393704" bottom="0.78740157480314965" header="0.51181102362204722" footer="0.51181102362204722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4" zoomScale="130" workbookViewId="0">
      <selection sqref="A1:N56"/>
    </sheetView>
  </sheetViews>
  <sheetFormatPr defaultColWidth="8" defaultRowHeight="12.75" customHeight="1" x14ac:dyDescent="0.2"/>
  <cols>
    <col min="1" max="1" width="7.5703125" style="1" customWidth="1"/>
    <col min="2" max="2" width="12.5703125" style="1" customWidth="1"/>
    <col min="3" max="3" width="9" style="1" customWidth="1"/>
    <col min="4" max="4" width="10.42578125" style="1" customWidth="1"/>
    <col min="5" max="5" width="12.28515625" style="1" customWidth="1"/>
    <col min="6" max="7" width="9.140625" style="1" customWidth="1"/>
    <col min="8" max="8" width="7" style="1" customWidth="1"/>
    <col min="9" max="9" width="5.85546875" style="1" customWidth="1"/>
    <col min="10" max="10" width="9.42578125" customWidth="1"/>
    <col min="11" max="11" width="9.85546875" customWidth="1"/>
  </cols>
  <sheetData>
    <row r="1" spans="1:14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3"/>
      <c r="B3" s="3"/>
      <c r="C3" s="2"/>
      <c r="D3" s="3"/>
      <c r="E3" s="3"/>
      <c r="F3" s="3"/>
      <c r="G3" s="3"/>
      <c r="H3" s="2"/>
      <c r="I3" s="2"/>
      <c r="J3" s="1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0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64</v>
      </c>
      <c r="C6" s="2"/>
      <c r="D6" s="2"/>
      <c r="E6" s="2"/>
      <c r="F6" s="2"/>
      <c r="G6" s="2"/>
      <c r="H6" s="2"/>
      <c r="I6" s="2"/>
      <c r="J6" s="1"/>
    </row>
    <row r="7" spans="1:14" ht="12.95" customHeight="1" x14ac:dyDescent="0.2">
      <c r="A7" s="2"/>
      <c r="B7" s="2" t="s">
        <v>65</v>
      </c>
      <c r="C7" s="2"/>
      <c r="D7" s="2"/>
      <c r="E7" s="2"/>
      <c r="F7" s="2"/>
      <c r="G7" s="2"/>
      <c r="H7" s="2"/>
      <c r="I7" s="2"/>
      <c r="J7" s="1"/>
    </row>
    <row r="8" spans="1:14" ht="12.75" customHeight="1" x14ac:dyDescent="0.2">
      <c r="A8" s="4"/>
      <c r="B8" s="30" t="s">
        <v>66</v>
      </c>
      <c r="C8" s="4"/>
      <c r="D8" s="4"/>
      <c r="E8" s="4"/>
      <c r="F8" s="4"/>
      <c r="G8" s="4"/>
      <c r="H8" s="2"/>
      <c r="I8" s="2"/>
      <c r="J8" s="1"/>
      <c r="K8" s="1"/>
    </row>
    <row r="9" spans="1:14" ht="12.75" customHeight="1" x14ac:dyDescent="0.2">
      <c r="A9" s="4"/>
      <c r="B9" s="2"/>
      <c r="C9" s="4"/>
      <c r="D9" s="4"/>
      <c r="E9" s="4"/>
      <c r="F9" s="4"/>
      <c r="G9" s="4"/>
      <c r="H9" s="2"/>
      <c r="I9" s="2"/>
      <c r="J9" s="1"/>
      <c r="K9" s="1"/>
    </row>
    <row r="10" spans="1:14" ht="12.75" customHeight="1" x14ac:dyDescent="0.2">
      <c r="A10" s="4"/>
      <c r="B10" s="2"/>
      <c r="C10" s="4"/>
      <c r="D10" s="4"/>
      <c r="E10" s="2"/>
      <c r="F10" s="5" t="s">
        <v>4</v>
      </c>
      <c r="G10" s="3"/>
      <c r="H10" s="3"/>
      <c r="I10" s="3"/>
      <c r="J10" s="2"/>
      <c r="K10" s="1"/>
    </row>
    <row r="11" spans="1:14" ht="12.75" customHeight="1" x14ac:dyDescent="0.2">
      <c r="A11" s="4"/>
      <c r="B11" s="2"/>
      <c r="C11" s="4"/>
      <c r="D11" s="4"/>
      <c r="E11" s="2" t="s">
        <v>5</v>
      </c>
      <c r="F11" s="2"/>
      <c r="G11" s="2"/>
      <c r="H11" s="2"/>
      <c r="I11" s="2"/>
      <c r="J11" s="2"/>
      <c r="K11" s="1"/>
    </row>
    <row r="12" spans="1:14" ht="12.75" customHeight="1" x14ac:dyDescent="0.2">
      <c r="A12" s="4"/>
      <c r="B12" s="2"/>
      <c r="C12" s="4"/>
      <c r="D12" s="4"/>
      <c r="E12" s="2" t="s">
        <v>6</v>
      </c>
      <c r="F12" s="2"/>
      <c r="G12" s="2"/>
      <c r="H12" s="2"/>
      <c r="I12" s="2"/>
      <c r="J12" s="2"/>
      <c r="K12" s="1"/>
    </row>
    <row r="13" spans="1:14" ht="12.75" customHeight="1" x14ac:dyDescent="0.2">
      <c r="A13" s="4"/>
      <c r="B13" s="2"/>
      <c r="C13" s="4"/>
      <c r="D13" s="4"/>
      <c r="E13" s="2" t="s">
        <v>67</v>
      </c>
      <c r="F13" s="2"/>
      <c r="G13" s="2"/>
      <c r="H13" s="2"/>
      <c r="I13" s="2"/>
      <c r="J13" s="2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25.5" customHeight="1" x14ac:dyDescent="0.2">
      <c r="A15" s="57" t="s">
        <v>8</v>
      </c>
      <c r="B15" s="52" t="s">
        <v>68</v>
      </c>
      <c r="C15" s="52"/>
      <c r="D15" s="52"/>
      <c r="E15" s="50" t="s">
        <v>69</v>
      </c>
      <c r="F15" s="50"/>
      <c r="G15" s="50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28">
        <v>2397.6435499999998</v>
      </c>
      <c r="C17" s="10"/>
      <c r="D17" s="10"/>
      <c r="E17" s="28">
        <v>1379.9209800000001</v>
      </c>
      <c r="F17" s="10"/>
      <c r="G17" s="10"/>
      <c r="H17" s="31"/>
      <c r="I17" s="32"/>
      <c r="J17" s="31"/>
      <c r="K17" s="14"/>
      <c r="L17" s="14"/>
      <c r="M17" s="14"/>
      <c r="N17" s="14"/>
    </row>
    <row r="18" spans="1:14" ht="18" customHeight="1" x14ac:dyDescent="0.2">
      <c r="A18" s="10" t="s">
        <v>26</v>
      </c>
      <c r="B18" s="28">
        <v>2397.6943000000001</v>
      </c>
      <c r="C18" s="15">
        <f t="shared" ref="C18:C41" si="0">B18-B17</f>
        <v>5.0750000000334694E-2</v>
      </c>
      <c r="D18" s="16">
        <f t="shared" ref="D18:D41" si="1">C18*2400</f>
        <v>121.80000000080327</v>
      </c>
      <c r="E18" s="10">
        <v>1379.9533300000001</v>
      </c>
      <c r="F18" s="17">
        <f t="shared" ref="F18:F41" si="2">E18-E17</f>
        <v>3.2349999999951251E-2</v>
      </c>
      <c r="G18" s="16">
        <f t="shared" ref="G18:G41" si="3">F18*2400</f>
        <v>77.639999999883003</v>
      </c>
      <c r="H18" s="13">
        <f t="shared" ref="H18:H41" si="4">G18/D18</f>
        <v>0.63743842364015579</v>
      </c>
      <c r="I18" s="19">
        <f t="shared" ref="I18:I41" si="5">1/SQRT(1+H18*H18)</f>
        <v>0.84325073365473091</v>
      </c>
      <c r="J18" s="18">
        <f t="shared" ref="J18:J41" si="6">SQRT(D18*D18+G18*G18)</f>
        <v>144.44102464389232</v>
      </c>
      <c r="K18" s="14">
        <v>6</v>
      </c>
      <c r="L18" s="21">
        <f t="shared" ref="L18:L41" si="7">D18/I18/K18/1.73</f>
        <v>13.915320293245887</v>
      </c>
      <c r="M18" s="14"/>
      <c r="N18" s="14"/>
    </row>
    <row r="19" spans="1:14" ht="18" customHeight="1" x14ac:dyDescent="0.2">
      <c r="A19" s="10" t="s">
        <v>27</v>
      </c>
      <c r="B19" s="28">
        <v>2397.7444500000001</v>
      </c>
      <c r="C19" s="17">
        <f t="shared" si="0"/>
        <v>5.0150000000030559E-2</v>
      </c>
      <c r="D19" s="16">
        <f t="shared" si="1"/>
        <v>120.36000000007334</v>
      </c>
      <c r="E19" s="10">
        <v>1379.9852800000001</v>
      </c>
      <c r="F19" s="17">
        <f t="shared" si="2"/>
        <v>3.1950000000051659E-2</v>
      </c>
      <c r="G19" s="16">
        <f t="shared" si="3"/>
        <v>76.680000000123982</v>
      </c>
      <c r="H19" s="13">
        <f t="shared" si="4"/>
        <v>0.63708873379924602</v>
      </c>
      <c r="I19" s="19">
        <f t="shared" si="5"/>
        <v>0.84338438567818286</v>
      </c>
      <c r="J19" s="18">
        <f t="shared" si="6"/>
        <v>142.71072839852184</v>
      </c>
      <c r="K19" s="14">
        <v>6</v>
      </c>
      <c r="L19" s="21">
        <f t="shared" si="7"/>
        <v>13.748625086562797</v>
      </c>
      <c r="M19" s="14"/>
      <c r="N19" s="14"/>
    </row>
    <row r="20" spans="1:14" ht="18" customHeight="1" x14ac:dyDescent="0.2">
      <c r="A20" s="10" t="s">
        <v>28</v>
      </c>
      <c r="B20" s="28">
        <v>2397.7946999999999</v>
      </c>
      <c r="C20" s="17">
        <f t="shared" si="0"/>
        <v>5.0249999999778083E-2</v>
      </c>
      <c r="D20" s="16">
        <f t="shared" si="1"/>
        <v>120.5999999994674</v>
      </c>
      <c r="E20" s="10">
        <v>1380.01713</v>
      </c>
      <c r="F20" s="17">
        <f t="shared" si="2"/>
        <v>3.1849999999849388E-2</v>
      </c>
      <c r="G20" s="16">
        <f t="shared" si="3"/>
        <v>76.43999999963853</v>
      </c>
      <c r="H20" s="13">
        <f t="shared" si="4"/>
        <v>0.63383084577094617</v>
      </c>
      <c r="I20" s="19">
        <f t="shared" si="5"/>
        <v>0.84462907649931762</v>
      </c>
      <c r="J20" s="18">
        <f t="shared" si="6"/>
        <v>142.78457059436175</v>
      </c>
      <c r="K20" s="14">
        <v>6</v>
      </c>
      <c r="L20" s="21">
        <f t="shared" si="7"/>
        <v>13.755738978262212</v>
      </c>
      <c r="M20" s="14"/>
      <c r="N20" s="14"/>
    </row>
    <row r="21" spans="1:14" ht="18" customHeight="1" x14ac:dyDescent="0.2">
      <c r="A21" s="10" t="s">
        <v>29</v>
      </c>
      <c r="B21" s="28">
        <v>2397.8452000000002</v>
      </c>
      <c r="C21" s="17">
        <f t="shared" si="0"/>
        <v>5.0500000000283762E-2</v>
      </c>
      <c r="D21" s="16">
        <f t="shared" si="1"/>
        <v>121.20000000068103</v>
      </c>
      <c r="E21" s="10">
        <v>1380.04908</v>
      </c>
      <c r="F21" s="17">
        <f t="shared" si="2"/>
        <v>3.1950000000051659E-2</v>
      </c>
      <c r="G21" s="16">
        <f t="shared" si="3"/>
        <v>76.680000000123982</v>
      </c>
      <c r="H21" s="13">
        <f t="shared" si="4"/>
        <v>0.63267326732420059</v>
      </c>
      <c r="I21" s="19">
        <f t="shared" si="5"/>
        <v>0.84507112096624171</v>
      </c>
      <c r="J21" s="18">
        <f t="shared" si="6"/>
        <v>143.41988146761275</v>
      </c>
      <c r="K21" s="14">
        <v>6</v>
      </c>
      <c r="L21" s="21">
        <f t="shared" si="7"/>
        <v>13.816944264702578</v>
      </c>
      <c r="M21" s="14"/>
      <c r="N21" s="14"/>
    </row>
    <row r="22" spans="1:14" ht="18" customHeight="1" x14ac:dyDescent="0.2">
      <c r="A22" s="10" t="s">
        <v>30</v>
      </c>
      <c r="B22" s="28">
        <v>2397.8957</v>
      </c>
      <c r="C22" s="17">
        <f t="shared" si="0"/>
        <v>5.0499999999829015E-2</v>
      </c>
      <c r="D22" s="16">
        <f t="shared" si="1"/>
        <v>121.19999999958964</v>
      </c>
      <c r="E22" s="10">
        <v>1380.08113</v>
      </c>
      <c r="F22" s="17">
        <f t="shared" si="2"/>
        <v>3.2050000000026557E-2</v>
      </c>
      <c r="G22" s="16">
        <f t="shared" si="3"/>
        <v>76.920000000063737</v>
      </c>
      <c r="H22" s="13">
        <f t="shared" si="4"/>
        <v>0.63465346534920941</v>
      </c>
      <c r="I22" s="19">
        <f t="shared" si="5"/>
        <v>0.84431487385150494</v>
      </c>
      <c r="J22" s="18">
        <f t="shared" si="6"/>
        <v>143.54834168289904</v>
      </c>
      <c r="K22" s="14">
        <v>6</v>
      </c>
      <c r="L22" s="21">
        <f t="shared" si="7"/>
        <v>13.82932000798642</v>
      </c>
      <c r="M22" s="14"/>
      <c r="N22" s="14"/>
    </row>
    <row r="23" spans="1:14" ht="18" customHeight="1" x14ac:dyDescent="0.2">
      <c r="A23" s="10" t="s">
        <v>31</v>
      </c>
      <c r="B23" s="28">
        <v>2397.9458</v>
      </c>
      <c r="C23" s="17">
        <f t="shared" si="0"/>
        <v>5.0099999999929423E-2</v>
      </c>
      <c r="D23" s="16">
        <f t="shared" si="1"/>
        <v>120.23999999983062</v>
      </c>
      <c r="E23" s="10">
        <v>1380.11283</v>
      </c>
      <c r="F23" s="17">
        <f t="shared" si="2"/>
        <v>3.1700000000000728E-2</v>
      </c>
      <c r="G23" s="16">
        <f t="shared" si="3"/>
        <v>76.080000000001746</v>
      </c>
      <c r="H23" s="13">
        <f t="shared" si="4"/>
        <v>0.63273453093902965</v>
      </c>
      <c r="I23" s="19">
        <f t="shared" si="5"/>
        <v>0.84504772909962977</v>
      </c>
      <c r="J23" s="18">
        <f t="shared" si="6"/>
        <v>142.28782098254064</v>
      </c>
      <c r="K23" s="14">
        <v>6</v>
      </c>
      <c r="L23" s="21">
        <f t="shared" si="7"/>
        <v>13.707882560938405</v>
      </c>
      <c r="M23" s="14"/>
      <c r="N23" s="14"/>
    </row>
    <row r="24" spans="1:14" ht="18" customHeight="1" x14ac:dyDescent="0.2">
      <c r="A24" s="10" t="s">
        <v>32</v>
      </c>
      <c r="B24" s="28">
        <v>2398.0151500000002</v>
      </c>
      <c r="C24" s="17">
        <f t="shared" si="0"/>
        <v>6.9350000000213186E-2</v>
      </c>
      <c r="D24" s="16">
        <f t="shared" si="1"/>
        <v>166.44000000051165</v>
      </c>
      <c r="E24" s="10">
        <v>1380.1563799999999</v>
      </c>
      <c r="F24" s="17">
        <f t="shared" si="2"/>
        <v>4.3549999999868305E-2</v>
      </c>
      <c r="G24" s="16">
        <f t="shared" si="3"/>
        <v>104.51999999968393</v>
      </c>
      <c r="H24" s="13">
        <f t="shared" si="4"/>
        <v>0.62797404469696372</v>
      </c>
      <c r="I24" s="19">
        <f t="shared" si="5"/>
        <v>0.84686440918690153</v>
      </c>
      <c r="J24" s="18">
        <f t="shared" si="6"/>
        <v>196.53677518496187</v>
      </c>
      <c r="K24" s="14">
        <v>6</v>
      </c>
      <c r="L24" s="21">
        <f t="shared" si="7"/>
        <v>18.934178726874944</v>
      </c>
      <c r="M24" s="14"/>
      <c r="N24" s="14"/>
    </row>
    <row r="25" spans="1:14" ht="18" customHeight="1" x14ac:dyDescent="0.2">
      <c r="A25" s="10" t="s">
        <v>33</v>
      </c>
      <c r="B25" s="28">
        <v>2398.12905</v>
      </c>
      <c r="C25" s="17">
        <f t="shared" si="0"/>
        <v>0.11389999999983047</v>
      </c>
      <c r="D25" s="16">
        <f t="shared" si="1"/>
        <v>273.35999999959313</v>
      </c>
      <c r="E25" s="10">
        <v>1380.2282299999999</v>
      </c>
      <c r="F25" s="17">
        <f t="shared" si="2"/>
        <v>7.1850000000040382E-2</v>
      </c>
      <c r="G25" s="16">
        <f t="shared" si="3"/>
        <v>172.44000000009692</v>
      </c>
      <c r="H25" s="13">
        <f t="shared" si="4"/>
        <v>0.63081650570805381</v>
      </c>
      <c r="I25" s="19">
        <f t="shared" si="5"/>
        <v>0.84577992110480837</v>
      </c>
      <c r="J25" s="18">
        <f t="shared" si="6"/>
        <v>323.20464600591833</v>
      </c>
      <c r="K25" s="14">
        <v>6</v>
      </c>
      <c r="L25" s="21">
        <f t="shared" si="7"/>
        <v>31.137249133518143</v>
      </c>
      <c r="M25" s="14"/>
      <c r="N25" s="14"/>
    </row>
    <row r="26" spans="1:14" ht="18" customHeight="1" x14ac:dyDescent="0.2">
      <c r="A26" s="10" t="s">
        <v>34</v>
      </c>
      <c r="B26" s="28">
        <v>2398.2384999999999</v>
      </c>
      <c r="C26" s="17">
        <f t="shared" si="0"/>
        <v>0.10944999999992433</v>
      </c>
      <c r="D26" s="16">
        <f t="shared" si="1"/>
        <v>262.67999999981839</v>
      </c>
      <c r="E26" s="10">
        <v>1380.2966300000001</v>
      </c>
      <c r="F26" s="17">
        <f t="shared" si="2"/>
        <v>6.8400000000110595E-2</v>
      </c>
      <c r="G26" s="16">
        <f t="shared" si="3"/>
        <v>164.16000000026543</v>
      </c>
      <c r="H26" s="13">
        <f t="shared" si="4"/>
        <v>0.62494289630112276</v>
      </c>
      <c r="I26" s="19">
        <f t="shared" si="5"/>
        <v>0.84802006737215863</v>
      </c>
      <c r="J26" s="18">
        <f t="shared" si="6"/>
        <v>309.7568207481342</v>
      </c>
      <c r="K26" s="14">
        <v>6</v>
      </c>
      <c r="L26" s="21">
        <f t="shared" si="7"/>
        <v>29.841697567257626</v>
      </c>
      <c r="M26" s="14"/>
      <c r="N26" s="14"/>
    </row>
    <row r="27" spans="1:14" ht="18" customHeight="1" x14ac:dyDescent="0.2">
      <c r="A27" s="10" t="s">
        <v>35</v>
      </c>
      <c r="B27" s="28">
        <v>2398.3573000000001</v>
      </c>
      <c r="C27" s="17">
        <f t="shared" si="0"/>
        <v>0.11880000000019209</v>
      </c>
      <c r="D27" s="16">
        <f t="shared" si="1"/>
        <v>285.120000000461</v>
      </c>
      <c r="E27" s="10">
        <v>1380.37033</v>
      </c>
      <c r="F27" s="17">
        <f t="shared" si="2"/>
        <v>7.3699999999917054E-2</v>
      </c>
      <c r="G27" s="16">
        <f t="shared" si="3"/>
        <v>176.87999999980093</v>
      </c>
      <c r="H27" s="13">
        <f t="shared" si="4"/>
        <v>0.62037037036866916</v>
      </c>
      <c r="I27" s="19">
        <f t="shared" si="5"/>
        <v>0.84976171182297811</v>
      </c>
      <c r="J27" s="18">
        <f t="shared" si="6"/>
        <v>335.5293560930138</v>
      </c>
      <c r="K27" s="14">
        <v>6</v>
      </c>
      <c r="L27" s="21">
        <f t="shared" si="7"/>
        <v>32.32460077967378</v>
      </c>
      <c r="M27" s="14"/>
      <c r="N27" s="14"/>
    </row>
    <row r="28" spans="1:14" ht="18" customHeight="1" x14ac:dyDescent="0.2">
      <c r="A28" s="10" t="s">
        <v>36</v>
      </c>
      <c r="B28" s="28">
        <v>2398.4747000000002</v>
      </c>
      <c r="C28" s="17">
        <f t="shared" si="0"/>
        <v>0.11740000000008877</v>
      </c>
      <c r="D28" s="16">
        <f t="shared" si="1"/>
        <v>281.76000000021304</v>
      </c>
      <c r="E28" s="10">
        <v>1380.44218</v>
      </c>
      <c r="F28" s="17">
        <f t="shared" si="2"/>
        <v>7.1850000000040382E-2</v>
      </c>
      <c r="G28" s="16">
        <f t="shared" si="3"/>
        <v>172.44000000009692</v>
      </c>
      <c r="H28" s="13">
        <f t="shared" si="4"/>
        <v>0.61201022146495787</v>
      </c>
      <c r="I28" s="19">
        <f t="shared" si="5"/>
        <v>0.85294042907804624</v>
      </c>
      <c r="J28" s="18">
        <f t="shared" si="6"/>
        <v>330.33959980625013</v>
      </c>
      <c r="K28" s="14">
        <v>6</v>
      </c>
      <c r="L28" s="21">
        <f t="shared" si="7"/>
        <v>31.824624258790951</v>
      </c>
      <c r="M28" s="14"/>
      <c r="N28" s="14"/>
    </row>
    <row r="29" spans="1:14" ht="18" customHeight="1" x14ac:dyDescent="0.2">
      <c r="A29" s="10" t="s">
        <v>37</v>
      </c>
      <c r="B29" s="28">
        <v>2398.5841</v>
      </c>
      <c r="C29" s="17">
        <f t="shared" si="0"/>
        <v>0.10939999999982319</v>
      </c>
      <c r="D29" s="16">
        <f t="shared" si="1"/>
        <v>262.55999999957567</v>
      </c>
      <c r="E29" s="10">
        <v>1380.50893</v>
      </c>
      <c r="F29" s="17">
        <f t="shared" si="2"/>
        <v>6.6749999999956344E-2</v>
      </c>
      <c r="G29" s="16">
        <f t="shared" si="3"/>
        <v>160.19999999989523</v>
      </c>
      <c r="H29" s="13">
        <f t="shared" si="4"/>
        <v>0.61014625228577901</v>
      </c>
      <c r="I29" s="19">
        <f t="shared" si="5"/>
        <v>0.85364810085354881</v>
      </c>
      <c r="J29" s="18">
        <f t="shared" si="6"/>
        <v>307.57404571865879</v>
      </c>
      <c r="K29" s="14">
        <v>6</v>
      </c>
      <c r="L29" s="21">
        <f t="shared" si="7"/>
        <v>29.631410955554799</v>
      </c>
      <c r="M29" s="14"/>
      <c r="N29" s="14"/>
    </row>
    <row r="30" spans="1:14" ht="18" customHeight="1" x14ac:dyDescent="0.2">
      <c r="A30" s="10" t="s">
        <v>38</v>
      </c>
      <c r="B30" s="28">
        <v>2398.6923000000002</v>
      </c>
      <c r="C30" s="17">
        <f t="shared" si="0"/>
        <v>0.10820000000012442</v>
      </c>
      <c r="D30" s="16">
        <f t="shared" si="1"/>
        <v>259.68000000029861</v>
      </c>
      <c r="E30" s="10">
        <v>1380.5750800000001</v>
      </c>
      <c r="F30" s="17">
        <f t="shared" si="2"/>
        <v>6.6150000000106957E-2</v>
      </c>
      <c r="G30" s="16">
        <f t="shared" si="3"/>
        <v>158.7600000002567</v>
      </c>
      <c r="H30" s="13">
        <f t="shared" si="4"/>
        <v>0.61136783733854794</v>
      </c>
      <c r="I30" s="19">
        <f t="shared" si="5"/>
        <v>0.85318436056730551</v>
      </c>
      <c r="J30" s="18">
        <f t="shared" si="6"/>
        <v>304.36563537994328</v>
      </c>
      <c r="K30" s="14">
        <v>6</v>
      </c>
      <c r="L30" s="21">
        <f t="shared" si="7"/>
        <v>29.322315547200709</v>
      </c>
      <c r="M30" s="14"/>
      <c r="N30" s="14"/>
    </row>
    <row r="31" spans="1:14" ht="18" customHeight="1" x14ac:dyDescent="0.2">
      <c r="A31" s="10" t="s">
        <v>39</v>
      </c>
      <c r="B31" s="28">
        <v>2398.8006999999998</v>
      </c>
      <c r="C31" s="17">
        <f t="shared" si="0"/>
        <v>0.10839999999961947</v>
      </c>
      <c r="D31" s="16">
        <f t="shared" si="1"/>
        <v>260.15999999908672</v>
      </c>
      <c r="E31" s="10">
        <v>1380.6417799999999</v>
      </c>
      <c r="F31" s="17">
        <f t="shared" si="2"/>
        <v>6.6699999999855208E-2</v>
      </c>
      <c r="G31" s="16">
        <f t="shared" si="3"/>
        <v>160.0799999996525</v>
      </c>
      <c r="H31" s="13">
        <f t="shared" si="4"/>
        <v>0.61531365313735564</v>
      </c>
      <c r="I31" s="19">
        <f t="shared" si="5"/>
        <v>0.85168529197222775</v>
      </c>
      <c r="J31" s="18">
        <f t="shared" si="6"/>
        <v>305.46494397788683</v>
      </c>
      <c r="K31" s="14">
        <v>6</v>
      </c>
      <c r="L31" s="21">
        <f t="shared" si="7"/>
        <v>29.428221963187553</v>
      </c>
      <c r="M31" s="14"/>
      <c r="N31" s="14"/>
    </row>
    <row r="32" spans="1:14" ht="18" customHeight="1" x14ac:dyDescent="0.2">
      <c r="A32" s="10" t="s">
        <v>40</v>
      </c>
      <c r="B32" s="28">
        <v>2398.9043999999999</v>
      </c>
      <c r="C32" s="17">
        <f t="shared" si="0"/>
        <v>0.10370000000011714</v>
      </c>
      <c r="D32" s="16">
        <f t="shared" si="1"/>
        <v>248.88000000028114</v>
      </c>
      <c r="E32" s="10">
        <v>1380.70508</v>
      </c>
      <c r="F32" s="17">
        <f t="shared" si="2"/>
        <v>6.3300000000026557E-2</v>
      </c>
      <c r="G32" s="16">
        <f t="shared" si="3"/>
        <v>151.92000000006374</v>
      </c>
      <c r="H32" s="13">
        <f t="shared" si="4"/>
        <v>0.61041465766591174</v>
      </c>
      <c r="I32" s="19">
        <f t="shared" si="5"/>
        <v>0.85354622305247674</v>
      </c>
      <c r="J32" s="18">
        <f t="shared" si="6"/>
        <v>291.58350570661452</v>
      </c>
      <c r="K32" s="14">
        <v>6</v>
      </c>
      <c r="L32" s="21">
        <f t="shared" si="7"/>
        <v>28.090896503527418</v>
      </c>
      <c r="M32" s="14"/>
      <c r="N32" s="14"/>
    </row>
    <row r="33" spans="1:14" ht="18" customHeight="1" x14ac:dyDescent="0.2">
      <c r="A33" s="10" t="s">
        <v>41</v>
      </c>
      <c r="B33" s="28">
        <v>2399.0047</v>
      </c>
      <c r="C33" s="17">
        <f t="shared" si="0"/>
        <v>0.10030000000006112</v>
      </c>
      <c r="D33" s="16">
        <f t="shared" si="1"/>
        <v>240.72000000014668</v>
      </c>
      <c r="E33" s="10">
        <v>1380.76603</v>
      </c>
      <c r="F33" s="17">
        <f t="shared" si="2"/>
        <v>6.0950000000048021E-2</v>
      </c>
      <c r="G33" s="16">
        <f t="shared" si="3"/>
        <v>146.28000000011525</v>
      </c>
      <c r="H33" s="13">
        <f t="shared" si="4"/>
        <v>0.60767696909283031</v>
      </c>
      <c r="I33" s="19">
        <f t="shared" si="5"/>
        <v>0.85458496426728892</v>
      </c>
      <c r="J33" s="18">
        <f t="shared" si="6"/>
        <v>281.6805935809287</v>
      </c>
      <c r="K33" s="14">
        <v>6</v>
      </c>
      <c r="L33" s="21">
        <f t="shared" si="7"/>
        <v>27.136858726486388</v>
      </c>
      <c r="M33" s="14"/>
      <c r="N33" s="14"/>
    </row>
    <row r="34" spans="1:14" ht="18" customHeight="1" x14ac:dyDescent="0.2">
      <c r="A34" s="10" t="s">
        <v>42</v>
      </c>
      <c r="B34" s="28">
        <v>2399.0893500000002</v>
      </c>
      <c r="C34" s="17">
        <f t="shared" si="0"/>
        <v>8.4650000000237924E-2</v>
      </c>
      <c r="D34" s="16">
        <f t="shared" si="1"/>
        <v>203.16000000057102</v>
      </c>
      <c r="E34" s="10">
        <v>1380.81808</v>
      </c>
      <c r="F34" s="17">
        <f t="shared" si="2"/>
        <v>5.2050000000008367E-2</v>
      </c>
      <c r="G34" s="16">
        <f t="shared" si="3"/>
        <v>124.92000000002008</v>
      </c>
      <c r="H34" s="13">
        <f t="shared" si="4"/>
        <v>0.61488481984479704</v>
      </c>
      <c r="I34" s="19">
        <f t="shared" si="5"/>
        <v>0.85184829504420834</v>
      </c>
      <c r="J34" s="18">
        <f t="shared" si="6"/>
        <v>238.49316971401305</v>
      </c>
      <c r="K34" s="14">
        <v>6</v>
      </c>
      <c r="L34" s="21">
        <f t="shared" si="7"/>
        <v>22.976220589018595</v>
      </c>
      <c r="M34" s="14"/>
      <c r="N34" s="14"/>
    </row>
    <row r="35" spans="1:14" ht="18" customHeight="1" x14ac:dyDescent="0.2">
      <c r="A35" s="10" t="s">
        <v>43</v>
      </c>
      <c r="B35" s="28">
        <v>2399.1622000000002</v>
      </c>
      <c r="C35" s="17">
        <f t="shared" si="0"/>
        <v>7.2850000000016735E-2</v>
      </c>
      <c r="D35" s="16">
        <f t="shared" si="1"/>
        <v>174.84000000004016</v>
      </c>
      <c r="E35" s="10">
        <v>1380.86148</v>
      </c>
      <c r="F35" s="17">
        <f t="shared" si="2"/>
        <v>4.3400000000019645E-2</v>
      </c>
      <c r="G35" s="16">
        <f t="shared" si="3"/>
        <v>104.16000000004715</v>
      </c>
      <c r="H35" s="13">
        <f t="shared" si="4"/>
        <v>0.5957446808511967</v>
      </c>
      <c r="I35" s="19">
        <f t="shared" si="5"/>
        <v>0.85910154390870586</v>
      </c>
      <c r="J35" s="18">
        <f t="shared" si="6"/>
        <v>203.51494097491678</v>
      </c>
      <c r="K35" s="14">
        <v>6</v>
      </c>
      <c r="L35" s="21">
        <f t="shared" si="7"/>
        <v>19.606449034192369</v>
      </c>
      <c r="M35" s="14"/>
      <c r="N35" s="14"/>
    </row>
    <row r="36" spans="1:14" ht="18" customHeight="1" x14ac:dyDescent="0.2">
      <c r="A36" s="10" t="s">
        <v>44</v>
      </c>
      <c r="B36" s="28">
        <v>2399.2325999999998</v>
      </c>
      <c r="C36" s="17">
        <f t="shared" si="0"/>
        <v>7.0399999999608553E-2</v>
      </c>
      <c r="D36" s="16">
        <f t="shared" si="1"/>
        <v>168.95999999906053</v>
      </c>
      <c r="E36" s="10">
        <v>1380.9029800000001</v>
      </c>
      <c r="F36" s="17">
        <f t="shared" si="2"/>
        <v>4.1500000000041837E-2</v>
      </c>
      <c r="G36" s="16">
        <f t="shared" si="3"/>
        <v>99.600000000100408</v>
      </c>
      <c r="H36" s="13">
        <f t="shared" si="4"/>
        <v>0.58948863636750837</v>
      </c>
      <c r="I36" s="19">
        <f t="shared" si="5"/>
        <v>0.86146199064289086</v>
      </c>
      <c r="J36" s="18">
        <f t="shared" si="6"/>
        <v>196.13169453125758</v>
      </c>
      <c r="K36" s="14">
        <v>6</v>
      </c>
      <c r="L36" s="21">
        <f t="shared" si="7"/>
        <v>18.895153615728088</v>
      </c>
      <c r="M36" s="14"/>
      <c r="N36" s="14"/>
    </row>
    <row r="37" spans="1:14" ht="18" customHeight="1" x14ac:dyDescent="0.2">
      <c r="A37" s="10" t="s">
        <v>45</v>
      </c>
      <c r="B37" s="28">
        <v>2399.3022000000001</v>
      </c>
      <c r="C37" s="17">
        <f t="shared" si="0"/>
        <v>6.9600000000264117E-2</v>
      </c>
      <c r="D37" s="16">
        <f t="shared" si="1"/>
        <v>167.04000000063388</v>
      </c>
      <c r="E37" s="10">
        <v>1380.9449300000001</v>
      </c>
      <c r="F37" s="17">
        <f t="shared" si="2"/>
        <v>4.1950000000042564E-2</v>
      </c>
      <c r="G37" s="16">
        <f t="shared" si="3"/>
        <v>100.68000000010215</v>
      </c>
      <c r="H37" s="13">
        <f t="shared" si="4"/>
        <v>0.60272988505579561</v>
      </c>
      <c r="I37" s="19">
        <f t="shared" si="5"/>
        <v>0.85645971567159485</v>
      </c>
      <c r="J37" s="18">
        <f t="shared" si="6"/>
        <v>195.03544293341233</v>
      </c>
      <c r="K37" s="14">
        <v>6</v>
      </c>
      <c r="L37" s="21">
        <f t="shared" si="7"/>
        <v>18.789541708421226</v>
      </c>
      <c r="M37" s="14"/>
      <c r="N37" s="14"/>
    </row>
    <row r="38" spans="1:14" ht="18" customHeight="1" x14ac:dyDescent="0.2">
      <c r="A38" s="10" t="s">
        <v>46</v>
      </c>
      <c r="B38" s="28">
        <v>2399.3656000000001</v>
      </c>
      <c r="C38" s="17">
        <f t="shared" si="0"/>
        <v>6.3400000000001455E-2</v>
      </c>
      <c r="D38" s="16">
        <f t="shared" si="1"/>
        <v>152.16000000000349</v>
      </c>
      <c r="E38" s="10">
        <v>1380.98288</v>
      </c>
      <c r="F38" s="17">
        <f t="shared" si="2"/>
        <v>3.7949999999909778E-2</v>
      </c>
      <c r="G38" s="16">
        <f t="shared" si="3"/>
        <v>91.079999999783468</v>
      </c>
      <c r="H38" s="13">
        <f t="shared" si="4"/>
        <v>0.59858044163894175</v>
      </c>
      <c r="I38" s="19">
        <f t="shared" si="5"/>
        <v>0.85802982127416783</v>
      </c>
      <c r="J38" s="18">
        <f t="shared" si="6"/>
        <v>177.33649370606611</v>
      </c>
      <c r="K38" s="14">
        <v>6</v>
      </c>
      <c r="L38" s="21">
        <f t="shared" si="7"/>
        <v>17.084440626788645</v>
      </c>
      <c r="M38" s="14"/>
      <c r="N38" s="14"/>
    </row>
    <row r="39" spans="1:14" ht="18" customHeight="1" x14ac:dyDescent="0.2">
      <c r="A39" s="10" t="s">
        <v>47</v>
      </c>
      <c r="B39" s="28">
        <v>2399.42695</v>
      </c>
      <c r="C39" s="17">
        <f t="shared" si="0"/>
        <v>6.1349999999947613E-2</v>
      </c>
      <c r="D39" s="16">
        <f t="shared" si="1"/>
        <v>147.23999999987427</v>
      </c>
      <c r="E39" s="10">
        <v>1381.02008</v>
      </c>
      <c r="F39" s="17">
        <f t="shared" si="2"/>
        <v>3.7199999999984357E-2</v>
      </c>
      <c r="G39" s="16">
        <f t="shared" si="3"/>
        <v>89.279999999962456</v>
      </c>
      <c r="H39" s="13">
        <f t="shared" si="4"/>
        <v>0.60635696821542173</v>
      </c>
      <c r="I39" s="19">
        <f t="shared" si="5"/>
        <v>0.85508548515458327</v>
      </c>
      <c r="J39" s="18">
        <f t="shared" si="6"/>
        <v>172.19330997444783</v>
      </c>
      <c r="K39" s="14">
        <v>6</v>
      </c>
      <c r="L39" s="21">
        <f t="shared" si="7"/>
        <v>16.588950864590352</v>
      </c>
      <c r="M39" s="14"/>
      <c r="N39" s="14"/>
    </row>
    <row r="40" spans="1:14" ht="18" customHeight="1" x14ac:dyDescent="0.2">
      <c r="A40" s="10" t="s">
        <v>48</v>
      </c>
      <c r="B40" s="28">
        <v>2399.4859499999998</v>
      </c>
      <c r="C40" s="17">
        <f t="shared" si="0"/>
        <v>5.8999999999741704E-2</v>
      </c>
      <c r="D40" s="16">
        <f t="shared" si="1"/>
        <v>141.59999999938009</v>
      </c>
      <c r="E40" s="10">
        <v>1381.05603</v>
      </c>
      <c r="F40" s="17">
        <f t="shared" si="2"/>
        <v>3.5949999999957072E-2</v>
      </c>
      <c r="G40" s="16">
        <f t="shared" si="3"/>
        <v>86.279999999896972</v>
      </c>
      <c r="H40" s="13">
        <f t="shared" si="4"/>
        <v>0.60932203390024509</v>
      </c>
      <c r="I40" s="19">
        <f t="shared" si="5"/>
        <v>0.85396089462635727</v>
      </c>
      <c r="J40" s="18">
        <f t="shared" si="6"/>
        <v>165.81555536139143</v>
      </c>
      <c r="K40" s="14">
        <v>6</v>
      </c>
      <c r="L40" s="21">
        <f t="shared" si="7"/>
        <v>15.974523637898983</v>
      </c>
      <c r="M40" s="14"/>
      <c r="N40" s="14"/>
    </row>
    <row r="41" spans="1:14" ht="18" customHeight="1" x14ac:dyDescent="0.2">
      <c r="A41" s="10" t="s">
        <v>49</v>
      </c>
      <c r="B41" s="28">
        <v>2399.5389500000001</v>
      </c>
      <c r="C41" s="17">
        <f t="shared" si="0"/>
        <v>5.3000000000338332E-2</v>
      </c>
      <c r="D41" s="16">
        <f t="shared" si="1"/>
        <v>127.200000000812</v>
      </c>
      <c r="E41" s="10">
        <v>1381.0891300000001</v>
      </c>
      <c r="F41" s="17">
        <f t="shared" si="2"/>
        <v>3.3100000000104046E-2</v>
      </c>
      <c r="G41" s="16">
        <f t="shared" si="3"/>
        <v>79.440000000249711</v>
      </c>
      <c r="H41" s="13">
        <f t="shared" si="4"/>
        <v>0.62452830188476882</v>
      </c>
      <c r="I41" s="19">
        <f t="shared" si="5"/>
        <v>0.84817806823285824</v>
      </c>
      <c r="J41" s="18">
        <f t="shared" si="6"/>
        <v>149.96850869514654</v>
      </c>
      <c r="K41" s="14">
        <v>6</v>
      </c>
      <c r="L41" s="21">
        <f t="shared" si="7"/>
        <v>14.447833207624907</v>
      </c>
      <c r="M41" s="14"/>
      <c r="N41" s="14"/>
    </row>
    <row r="42" spans="1:14" ht="18" customHeight="1" x14ac:dyDescent="0.2">
      <c r="A42" s="22"/>
      <c r="B42" s="33"/>
      <c r="C42" s="22"/>
      <c r="D42" s="16">
        <f>SUM(D18:D41)</f>
        <v>4548.9600000008068</v>
      </c>
      <c r="E42" s="22"/>
      <c r="F42" s="17"/>
      <c r="G42" s="16">
        <f>SUM(G18:G41)</f>
        <v>2803.5599999999249</v>
      </c>
      <c r="H42" s="18"/>
      <c r="I42" s="13"/>
      <c r="J42" s="1"/>
    </row>
    <row r="43" spans="1:14" ht="12.75" customHeight="1" x14ac:dyDescent="0.2">
      <c r="J43" s="1"/>
    </row>
    <row r="44" spans="1:14" ht="12.75" customHeight="1" x14ac:dyDescent="0.2">
      <c r="A44" s="26" t="s">
        <v>50</v>
      </c>
      <c r="F44" s="26" t="s">
        <v>51</v>
      </c>
      <c r="J44" s="1"/>
      <c r="K44" s="1"/>
    </row>
    <row r="45" spans="1:14" ht="12.75" customHeight="1" x14ac:dyDescent="0.2">
      <c r="A45" s="1" t="s">
        <v>52</v>
      </c>
      <c r="F45" s="1" t="s">
        <v>53</v>
      </c>
      <c r="J45" s="1"/>
      <c r="K45" s="1"/>
    </row>
    <row r="46" spans="1:14" ht="12.75" customHeight="1" x14ac:dyDescent="0.2">
      <c r="A46" s="1" t="s">
        <v>54</v>
      </c>
      <c r="F46" s="1" t="s">
        <v>54</v>
      </c>
      <c r="J46" s="1"/>
      <c r="K46" s="1"/>
    </row>
    <row r="47" spans="1:14" ht="12.75" customHeight="1" x14ac:dyDescent="0.2">
      <c r="J47" s="1"/>
      <c r="K47" s="1"/>
    </row>
    <row r="48" spans="1:14" ht="12.75" customHeight="1" x14ac:dyDescent="0.2">
      <c r="A48" s="26"/>
      <c r="F48" s="26"/>
      <c r="J48" s="1"/>
      <c r="K48" s="1"/>
    </row>
    <row r="49" spans="1:11" ht="12.75" customHeight="1" x14ac:dyDescent="0.2">
      <c r="A49" s="1" t="s">
        <v>55</v>
      </c>
      <c r="J49" s="1"/>
      <c r="K49" s="1"/>
    </row>
    <row r="50" spans="1:11" ht="12.75" customHeight="1" x14ac:dyDescent="0.2">
      <c r="A50" s="1" t="s">
        <v>54</v>
      </c>
      <c r="J50" s="1"/>
      <c r="K50" s="1"/>
    </row>
    <row r="51" spans="1:11" ht="12.75" customHeight="1" x14ac:dyDescent="0.2">
      <c r="C51" s="4"/>
      <c r="D51" s="4"/>
    </row>
    <row r="52" spans="1:11" ht="12.75" customHeight="1" x14ac:dyDescent="0.2">
      <c r="C52" s="4"/>
      <c r="D52" s="4"/>
    </row>
    <row r="53" spans="1:11" ht="12.75" customHeight="1" x14ac:dyDescent="0.2">
      <c r="A53" s="1" t="s">
        <v>56</v>
      </c>
      <c r="C53" s="4"/>
      <c r="D53" s="4"/>
    </row>
    <row r="54" spans="1:11" ht="12.75" customHeight="1" x14ac:dyDescent="0.2">
      <c r="C54" s="4"/>
      <c r="D54" s="4"/>
    </row>
    <row r="55" spans="1:11" ht="12.75" customHeight="1" x14ac:dyDescent="0.2">
      <c r="A55" s="1" t="s">
        <v>57</v>
      </c>
      <c r="C55" s="4"/>
      <c r="D55" s="4"/>
      <c r="F55" s="1" t="s">
        <v>58</v>
      </c>
      <c r="J55" t="s">
        <v>59</v>
      </c>
    </row>
    <row r="56" spans="1:11" ht="12.75" customHeight="1" x14ac:dyDescent="0.2">
      <c r="C56" s="4"/>
      <c r="D56" s="4"/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9">
    <mergeCell ref="M15:N15"/>
    <mergeCell ref="B15:D15"/>
    <mergeCell ref="E15:G15"/>
    <mergeCell ref="L15:L16"/>
    <mergeCell ref="A15:A16"/>
    <mergeCell ref="H15:H16"/>
    <mergeCell ref="I15:I16"/>
    <mergeCell ref="J15:J16"/>
    <mergeCell ref="K15:K16"/>
  </mergeCells>
  <printOptions gridLines="1" gridLinesSet="0"/>
  <pageMargins left="0.78740199999999982" right="0.78740199999999982" top="1.0629920000000002" bottom="1.0629920000000002" header="0.5" footer="0.5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12" zoomScale="140" workbookViewId="0">
      <selection sqref="A1:N56"/>
    </sheetView>
  </sheetViews>
  <sheetFormatPr defaultColWidth="8" defaultRowHeight="12.75" customHeight="1" x14ac:dyDescent="0.2"/>
  <cols>
    <col min="1" max="1" width="7.5703125" style="1" customWidth="1"/>
    <col min="2" max="2" width="11.42578125" style="1" customWidth="1"/>
    <col min="3" max="3" width="9" style="1" customWidth="1"/>
    <col min="4" max="4" width="10.42578125" style="1" customWidth="1"/>
    <col min="5" max="5" width="12.140625" style="1" customWidth="1"/>
    <col min="6" max="7" width="9.140625" style="1" customWidth="1"/>
    <col min="8" max="8" width="7" style="1" customWidth="1"/>
    <col min="9" max="9" width="5.85546875" style="1" customWidth="1"/>
    <col min="10" max="10" width="9.42578125" customWidth="1"/>
    <col min="11" max="11" width="10" customWidth="1"/>
  </cols>
  <sheetData>
    <row r="1" spans="1:14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3"/>
      <c r="B3" s="3"/>
      <c r="C3" s="2"/>
      <c r="D3" s="3"/>
      <c r="E3" s="3"/>
      <c r="F3" s="3"/>
      <c r="G3" s="3"/>
      <c r="H3" s="2"/>
      <c r="I3" s="2"/>
      <c r="J3" s="1"/>
    </row>
    <row r="4" spans="1:14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0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64</v>
      </c>
      <c r="C6" s="2"/>
      <c r="D6" s="2"/>
      <c r="E6" s="2"/>
      <c r="F6" s="2"/>
      <c r="G6" s="2"/>
      <c r="H6" s="2"/>
      <c r="I6" s="2"/>
      <c r="J6" s="1"/>
    </row>
    <row r="7" spans="1:14" ht="12.95" customHeight="1" x14ac:dyDescent="0.2">
      <c r="A7" s="2"/>
      <c r="B7" s="2" t="s">
        <v>72</v>
      </c>
      <c r="C7" s="2"/>
      <c r="D7" s="2"/>
      <c r="E7" s="2"/>
      <c r="F7" s="2"/>
      <c r="G7" s="2"/>
      <c r="H7" s="2"/>
      <c r="I7" s="2"/>
      <c r="J7" s="1"/>
    </row>
    <row r="8" spans="1:14" ht="12.75" customHeight="1" x14ac:dyDescent="0.2">
      <c r="A8" s="4"/>
      <c r="B8" s="30" t="s">
        <v>66</v>
      </c>
      <c r="C8" s="4"/>
      <c r="D8" s="4"/>
      <c r="E8" s="4"/>
      <c r="F8" s="4"/>
      <c r="G8" s="4"/>
      <c r="H8" s="2"/>
      <c r="I8" s="2"/>
      <c r="J8" s="1"/>
      <c r="K8" s="1"/>
    </row>
    <row r="9" spans="1:14" ht="12.75" customHeight="1" x14ac:dyDescent="0.2">
      <c r="A9" s="4"/>
      <c r="B9" s="2"/>
      <c r="C9" s="4"/>
      <c r="D9" s="4"/>
      <c r="E9" s="4"/>
      <c r="F9" s="4"/>
      <c r="G9" s="4"/>
      <c r="H9" s="2"/>
      <c r="I9" s="2"/>
      <c r="J9" s="1"/>
      <c r="K9" s="1"/>
    </row>
    <row r="10" spans="1:14" ht="12.75" customHeight="1" x14ac:dyDescent="0.2">
      <c r="A10" s="4"/>
      <c r="B10" s="2"/>
      <c r="C10" s="4"/>
      <c r="D10" s="4"/>
      <c r="E10" s="2"/>
      <c r="F10" s="5" t="s">
        <v>4</v>
      </c>
      <c r="G10" s="3"/>
      <c r="H10" s="3"/>
      <c r="I10" s="3"/>
      <c r="J10" s="2"/>
      <c r="K10" s="1"/>
    </row>
    <row r="11" spans="1:14" ht="12.75" customHeight="1" x14ac:dyDescent="0.2">
      <c r="A11" s="4"/>
      <c r="B11" s="2"/>
      <c r="C11" s="4"/>
      <c r="D11" s="4"/>
      <c r="E11" s="2" t="s">
        <v>5</v>
      </c>
      <c r="F11" s="2"/>
      <c r="G11" s="2"/>
      <c r="H11" s="2"/>
      <c r="I11" s="2"/>
      <c r="J11" s="2"/>
      <c r="K11" s="1"/>
    </row>
    <row r="12" spans="1:14" ht="12.75" customHeight="1" x14ac:dyDescent="0.2">
      <c r="A12" s="4"/>
      <c r="B12" s="2"/>
      <c r="C12" s="4"/>
      <c r="D12" s="4"/>
      <c r="E12" s="2" t="s">
        <v>6</v>
      </c>
      <c r="F12" s="2"/>
      <c r="G12" s="2"/>
      <c r="H12" s="2"/>
      <c r="I12" s="2"/>
      <c r="J12" s="2"/>
      <c r="K12" s="1"/>
    </row>
    <row r="13" spans="1:14" ht="12.75" customHeight="1" x14ac:dyDescent="0.2">
      <c r="A13" s="4"/>
      <c r="B13" s="2"/>
      <c r="C13" s="4"/>
      <c r="D13" s="4"/>
      <c r="E13" s="2" t="s">
        <v>67</v>
      </c>
      <c r="F13" s="2"/>
      <c r="G13" s="2"/>
      <c r="H13" s="2"/>
      <c r="I13" s="2"/>
      <c r="J13" s="2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25.5" customHeight="1" x14ac:dyDescent="0.2">
      <c r="A15" s="57" t="s">
        <v>8</v>
      </c>
      <c r="B15" s="52" t="s">
        <v>73</v>
      </c>
      <c r="C15" s="52"/>
      <c r="D15" s="52"/>
      <c r="E15" s="50" t="s">
        <v>74</v>
      </c>
      <c r="F15" s="50"/>
      <c r="G15" s="50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5">
        <v>4439.4853499999999</v>
      </c>
      <c r="C17" s="10"/>
      <c r="D17" s="10"/>
      <c r="E17" s="10">
        <v>1248.1792499999999</v>
      </c>
      <c r="F17" s="10"/>
      <c r="G17" s="10"/>
      <c r="H17" s="31"/>
      <c r="I17" s="32"/>
      <c r="J17" s="31"/>
      <c r="K17" s="14"/>
      <c r="L17" s="14"/>
      <c r="M17" s="14"/>
      <c r="N17" s="14"/>
    </row>
    <row r="18" spans="1:14" ht="18" customHeight="1" x14ac:dyDescent="0.2">
      <c r="A18" s="10" t="s">
        <v>26</v>
      </c>
      <c r="B18" s="10">
        <v>4439.5848500000002</v>
      </c>
      <c r="C18" s="17">
        <f t="shared" ref="C18:C41" si="0">B18-B17</f>
        <v>9.9500000000261934E-2</v>
      </c>
      <c r="D18" s="16">
        <f t="shared" ref="D18:D41" si="1">C18*2400</f>
        <v>238.80000000062864</v>
      </c>
      <c r="E18" s="10">
        <v>1248.1898000000001</v>
      </c>
      <c r="F18" s="17">
        <f t="shared" ref="F18:F41" si="2">E18-E17</f>
        <v>1.0550000000193904E-2</v>
      </c>
      <c r="G18" s="16">
        <f t="shared" ref="G18:G41" si="3">F18*2400</f>
        <v>25.32000000046537</v>
      </c>
      <c r="H18" s="13">
        <f t="shared" ref="H18:H41" si="4">G18/D18</f>
        <v>0.10603015075543851</v>
      </c>
      <c r="I18" s="19">
        <f t="shared" ref="I18:I41" si="5">1/SQRT(1+H18*H18)</f>
        <v>0.99442576061948795</v>
      </c>
      <c r="J18" s="16">
        <f t="shared" ref="J18:J41" si="6">SQRT(D18*D18+G18*G18)</f>
        <v>240.13858998570763</v>
      </c>
      <c r="K18" s="14">
        <v>6</v>
      </c>
      <c r="L18" s="21">
        <f t="shared" ref="L18:L41" si="7">D18/I18/K18/1.73</f>
        <v>23.134738919625008</v>
      </c>
      <c r="M18" s="14"/>
      <c r="N18" s="21"/>
    </row>
    <row r="19" spans="1:14" ht="18" customHeight="1" x14ac:dyDescent="0.2">
      <c r="A19" s="10" t="s">
        <v>27</v>
      </c>
      <c r="B19" s="10">
        <v>4439.6878500000003</v>
      </c>
      <c r="C19" s="17">
        <f t="shared" si="0"/>
        <v>0.10300000000006548</v>
      </c>
      <c r="D19" s="16">
        <f t="shared" si="1"/>
        <v>247.20000000015716</v>
      </c>
      <c r="E19" s="10">
        <v>1248.2012</v>
      </c>
      <c r="F19" s="17">
        <f t="shared" si="2"/>
        <v>1.139999999986685E-2</v>
      </c>
      <c r="G19" s="16">
        <f t="shared" si="3"/>
        <v>27.35999999968044</v>
      </c>
      <c r="H19" s="13">
        <f t="shared" si="4"/>
        <v>0.11067961164912235</v>
      </c>
      <c r="I19" s="19">
        <f t="shared" si="5"/>
        <v>0.99393071663919463</v>
      </c>
      <c r="J19" s="16">
        <f t="shared" si="6"/>
        <v>248.70948835953206</v>
      </c>
      <c r="K19" s="14">
        <v>6</v>
      </c>
      <c r="L19" s="21">
        <f t="shared" si="7"/>
        <v>23.960451672401934</v>
      </c>
      <c r="M19" s="14"/>
      <c r="N19" s="21"/>
    </row>
    <row r="20" spans="1:14" ht="18" customHeight="1" x14ac:dyDescent="0.2">
      <c r="A20" s="10" t="s">
        <v>28</v>
      </c>
      <c r="B20" s="10">
        <v>4439.7867500000002</v>
      </c>
      <c r="C20" s="17">
        <f t="shared" si="0"/>
        <v>9.8899999999957799E-2</v>
      </c>
      <c r="D20" s="16">
        <f t="shared" si="1"/>
        <v>237.35999999989872</v>
      </c>
      <c r="E20" s="10">
        <v>1248.2120500000001</v>
      </c>
      <c r="F20" s="17">
        <f t="shared" si="2"/>
        <v>1.0850000000118598E-2</v>
      </c>
      <c r="G20" s="16">
        <f t="shared" si="3"/>
        <v>26.040000000284635</v>
      </c>
      <c r="H20" s="13">
        <f t="shared" si="4"/>
        <v>0.10970677452096286</v>
      </c>
      <c r="I20" s="19">
        <f t="shared" si="5"/>
        <v>0.99403599333311921</v>
      </c>
      <c r="J20" s="16">
        <f t="shared" si="6"/>
        <v>238.78411002402723</v>
      </c>
      <c r="K20" s="14">
        <v>6</v>
      </c>
      <c r="L20" s="21">
        <f t="shared" si="7"/>
        <v>23.004249520619194</v>
      </c>
      <c r="M20" s="14"/>
      <c r="N20" s="21"/>
    </row>
    <row r="21" spans="1:14" ht="18" customHeight="1" x14ac:dyDescent="0.2">
      <c r="A21" s="10" t="s">
        <v>29</v>
      </c>
      <c r="B21" s="10">
        <v>4439.8662999999997</v>
      </c>
      <c r="C21" s="17">
        <f t="shared" si="0"/>
        <v>7.9549999999471765E-2</v>
      </c>
      <c r="D21" s="16">
        <f t="shared" si="1"/>
        <v>190.91999999873224</v>
      </c>
      <c r="E21" s="10">
        <v>1248.2239</v>
      </c>
      <c r="F21" s="17">
        <f t="shared" si="2"/>
        <v>1.1849999999867578E-2</v>
      </c>
      <c r="G21" s="16">
        <f t="shared" si="3"/>
        <v>28.439999999682186</v>
      </c>
      <c r="H21" s="13">
        <f t="shared" si="4"/>
        <v>0.14896291640410139</v>
      </c>
      <c r="I21" s="19">
        <f t="shared" si="5"/>
        <v>0.98908632304275124</v>
      </c>
      <c r="J21" s="16">
        <f t="shared" si="6"/>
        <v>193.02663028581793</v>
      </c>
      <c r="K21" s="14">
        <v>6</v>
      </c>
      <c r="L21" s="21">
        <f t="shared" si="7"/>
        <v>18.596014478402498</v>
      </c>
      <c r="M21" s="14"/>
      <c r="N21" s="21"/>
    </row>
    <row r="22" spans="1:14" ht="18" customHeight="1" x14ac:dyDescent="0.2">
      <c r="A22" s="10" t="s">
        <v>30</v>
      </c>
      <c r="B22" s="10">
        <v>4439.9842500000004</v>
      </c>
      <c r="C22" s="17">
        <f t="shared" si="0"/>
        <v>0.11795000000074651</v>
      </c>
      <c r="D22" s="16">
        <f t="shared" si="1"/>
        <v>283.08000000179163</v>
      </c>
      <c r="E22" s="28">
        <v>1248.2333000000001</v>
      </c>
      <c r="F22" s="17">
        <f t="shared" si="2"/>
        <v>9.4000000001415174E-3</v>
      </c>
      <c r="G22" s="16">
        <f t="shared" si="3"/>
        <v>22.560000000339642</v>
      </c>
      <c r="H22" s="13">
        <f t="shared" si="4"/>
        <v>7.9694785926935352E-2</v>
      </c>
      <c r="I22" s="19">
        <f t="shared" si="5"/>
        <v>0.99683941786150154</v>
      </c>
      <c r="J22" s="16">
        <f t="shared" si="6"/>
        <v>283.97753432451253</v>
      </c>
      <c r="K22" s="14">
        <v>6</v>
      </c>
      <c r="L22" s="21">
        <f t="shared" si="7"/>
        <v>27.358143961899088</v>
      </c>
      <c r="M22" s="14"/>
      <c r="N22" s="21"/>
    </row>
    <row r="23" spans="1:14" ht="18" customHeight="1" x14ac:dyDescent="0.2">
      <c r="A23" s="10" t="s">
        <v>31</v>
      </c>
      <c r="B23" s="10">
        <v>4440.0824000000002</v>
      </c>
      <c r="C23" s="17">
        <f t="shared" si="0"/>
        <v>9.8149999999805004E-2</v>
      </c>
      <c r="D23" s="16">
        <f t="shared" si="1"/>
        <v>235.55999999953201</v>
      </c>
      <c r="E23" s="10">
        <v>1248.24315</v>
      </c>
      <c r="F23" s="17">
        <f t="shared" si="2"/>
        <v>9.8499999999148713E-3</v>
      </c>
      <c r="G23" s="16">
        <f t="shared" si="3"/>
        <v>23.639999999795691</v>
      </c>
      <c r="H23" s="13">
        <f t="shared" si="4"/>
        <v>0.10035659704467081</v>
      </c>
      <c r="I23" s="19">
        <f t="shared" si="5"/>
        <v>0.99500199802032185</v>
      </c>
      <c r="J23" s="16">
        <f t="shared" si="6"/>
        <v>236.74324319770957</v>
      </c>
      <c r="K23" s="14">
        <v>6</v>
      </c>
      <c r="L23" s="21">
        <f t="shared" si="7"/>
        <v>22.807634219432522</v>
      </c>
      <c r="M23" s="14"/>
      <c r="N23" s="21"/>
    </row>
    <row r="24" spans="1:14" ht="18" customHeight="1" x14ac:dyDescent="0.2">
      <c r="A24" s="10" t="s">
        <v>32</v>
      </c>
      <c r="B24" s="10">
        <v>4440.1810999999998</v>
      </c>
      <c r="C24" s="17">
        <f t="shared" si="0"/>
        <v>9.8699999999553256E-2</v>
      </c>
      <c r="D24" s="16">
        <f t="shared" si="1"/>
        <v>236.87999999892781</v>
      </c>
      <c r="E24" s="10">
        <v>1248.2527500000001</v>
      </c>
      <c r="F24" s="17">
        <f t="shared" si="2"/>
        <v>9.6000000000913133E-3</v>
      </c>
      <c r="G24" s="16">
        <f t="shared" si="3"/>
        <v>23.040000000219152</v>
      </c>
      <c r="H24" s="13">
        <f t="shared" si="4"/>
        <v>9.7264437691335012E-2</v>
      </c>
      <c r="I24" s="19">
        <f t="shared" si="5"/>
        <v>0.99530311414254169</v>
      </c>
      <c r="J24" s="16">
        <f t="shared" si="6"/>
        <v>237.99784872872723</v>
      </c>
      <c r="K24" s="14">
        <v>6</v>
      </c>
      <c r="L24" s="21">
        <f t="shared" si="7"/>
        <v>22.928501804308983</v>
      </c>
      <c r="M24" s="14"/>
      <c r="N24" s="21"/>
    </row>
    <row r="25" spans="1:14" ht="18" customHeight="1" x14ac:dyDescent="0.2">
      <c r="A25" s="10" t="s">
        <v>33</v>
      </c>
      <c r="B25" s="10">
        <v>4440.2864499999996</v>
      </c>
      <c r="C25" s="17">
        <f t="shared" si="0"/>
        <v>0.10534999999981665</v>
      </c>
      <c r="D25" s="16">
        <f t="shared" si="1"/>
        <v>252.83999999955995</v>
      </c>
      <c r="E25" s="10">
        <v>1248.26955</v>
      </c>
      <c r="F25" s="17">
        <f t="shared" si="2"/>
        <v>1.6799999999875581E-2</v>
      </c>
      <c r="G25" s="16">
        <f t="shared" si="3"/>
        <v>40.319999999701395</v>
      </c>
      <c r="H25" s="13">
        <f t="shared" si="4"/>
        <v>0.15946843853730253</v>
      </c>
      <c r="I25" s="19">
        <f t="shared" si="5"/>
        <v>0.98752239144352616</v>
      </c>
      <c r="J25" s="16">
        <f t="shared" si="6"/>
        <v>256.03470077267536</v>
      </c>
      <c r="K25" s="14">
        <v>6</v>
      </c>
      <c r="L25" s="21">
        <f t="shared" si="7"/>
        <v>24.666156143803015</v>
      </c>
      <c r="M25" s="14"/>
      <c r="N25" s="21"/>
    </row>
    <row r="26" spans="1:14" ht="18" customHeight="1" x14ac:dyDescent="0.2">
      <c r="A26" s="10" t="s">
        <v>34</v>
      </c>
      <c r="B26" s="10">
        <v>4440.3891000000003</v>
      </c>
      <c r="C26" s="17">
        <f t="shared" si="0"/>
        <v>0.10265000000072177</v>
      </c>
      <c r="D26" s="16">
        <f t="shared" si="1"/>
        <v>246.36000000173226</v>
      </c>
      <c r="E26" s="10">
        <v>1248.2824499999999</v>
      </c>
      <c r="F26" s="17">
        <f t="shared" si="2"/>
        <v>1.2899999999945067E-2</v>
      </c>
      <c r="G26" s="16">
        <f t="shared" si="3"/>
        <v>30.95999999986816</v>
      </c>
      <c r="H26" s="13">
        <f t="shared" si="4"/>
        <v>0.12566975158163041</v>
      </c>
      <c r="I26" s="19">
        <f t="shared" si="5"/>
        <v>0.99219587333051751</v>
      </c>
      <c r="J26" s="16">
        <f t="shared" si="6"/>
        <v>248.29774707162639</v>
      </c>
      <c r="K26" s="14">
        <v>6</v>
      </c>
      <c r="L26" s="21">
        <f t="shared" si="7"/>
        <v>23.920784881659571</v>
      </c>
      <c r="M26" s="14"/>
      <c r="N26" s="21"/>
    </row>
    <row r="27" spans="1:14" ht="18" customHeight="1" x14ac:dyDescent="0.2">
      <c r="A27" s="10" t="s">
        <v>35</v>
      </c>
      <c r="B27" s="10">
        <v>4440.4903999999997</v>
      </c>
      <c r="C27" s="17">
        <f t="shared" si="0"/>
        <v>0.10129999999935535</v>
      </c>
      <c r="D27" s="16">
        <f t="shared" si="1"/>
        <v>243.11999999845284</v>
      </c>
      <c r="E27" s="10">
        <v>1248.2956999999999</v>
      </c>
      <c r="F27" s="17">
        <f t="shared" si="2"/>
        <v>1.3249999999970896E-2</v>
      </c>
      <c r="G27" s="16">
        <f t="shared" si="3"/>
        <v>31.799999999930151</v>
      </c>
      <c r="H27" s="13">
        <f t="shared" si="4"/>
        <v>0.13079960513381259</v>
      </c>
      <c r="I27" s="19">
        <f t="shared" si="5"/>
        <v>0.99155395307312377</v>
      </c>
      <c r="J27" s="16">
        <f t="shared" si="6"/>
        <v>245.19089379347528</v>
      </c>
      <c r="K27" s="14">
        <v>6</v>
      </c>
      <c r="L27" s="21">
        <f t="shared" si="7"/>
        <v>23.621473390508214</v>
      </c>
      <c r="M27" s="14"/>
      <c r="N27" s="21"/>
    </row>
    <row r="28" spans="1:14" ht="18" customHeight="1" x14ac:dyDescent="0.2">
      <c r="A28" s="10" t="s">
        <v>36</v>
      </c>
      <c r="B28" s="10">
        <v>4440.5883999999996</v>
      </c>
      <c r="C28" s="17">
        <f t="shared" si="0"/>
        <v>9.7999999999956344E-2</v>
      </c>
      <c r="D28" s="16">
        <f t="shared" si="1"/>
        <v>235.19999999989523</v>
      </c>
      <c r="E28" s="10">
        <v>1248.3071500000001</v>
      </c>
      <c r="F28" s="17">
        <f t="shared" si="2"/>
        <v>1.1450000000195359E-2</v>
      </c>
      <c r="G28" s="16">
        <f t="shared" si="3"/>
        <v>27.480000000468863</v>
      </c>
      <c r="H28" s="13">
        <f t="shared" si="4"/>
        <v>0.11683673469592307</v>
      </c>
      <c r="I28" s="19">
        <f t="shared" si="5"/>
        <v>0.99324368252580231</v>
      </c>
      <c r="J28" s="16">
        <f t="shared" si="6"/>
        <v>236.79989527019745</v>
      </c>
      <c r="K28" s="14">
        <v>6</v>
      </c>
      <c r="L28" s="21">
        <f t="shared" si="7"/>
        <v>22.81309202988415</v>
      </c>
      <c r="M28" s="14"/>
      <c r="N28" s="21"/>
    </row>
    <row r="29" spans="1:14" ht="18" customHeight="1" x14ac:dyDescent="0.2">
      <c r="A29" s="10" t="s">
        <v>37</v>
      </c>
      <c r="B29" s="34">
        <v>4440.6883500000004</v>
      </c>
      <c r="C29" s="35">
        <f t="shared" si="0"/>
        <v>9.9950000000717409E-2</v>
      </c>
      <c r="D29" s="36">
        <f t="shared" si="1"/>
        <v>239.88000000172178</v>
      </c>
      <c r="E29" s="34">
        <v>1248.32025</v>
      </c>
      <c r="F29" s="35">
        <f t="shared" si="2"/>
        <v>1.3099999999894862E-2</v>
      </c>
      <c r="G29" s="36">
        <f t="shared" si="3"/>
        <v>31.43999999974767</v>
      </c>
      <c r="H29" s="37">
        <f t="shared" si="4"/>
        <v>0.13106553276439054</v>
      </c>
      <c r="I29" s="38">
        <f t="shared" si="5"/>
        <v>0.9915200110360225</v>
      </c>
      <c r="J29" s="36">
        <f t="shared" si="6"/>
        <v>241.93157710561508</v>
      </c>
      <c r="K29" s="39">
        <v>6</v>
      </c>
      <c r="L29" s="40">
        <f t="shared" si="7"/>
        <v>23.307473709596827</v>
      </c>
      <c r="M29" s="39"/>
      <c r="N29" s="40"/>
    </row>
    <row r="30" spans="1:14" ht="18" customHeight="1" x14ac:dyDescent="0.2">
      <c r="A30" s="10" t="s">
        <v>38</v>
      </c>
      <c r="B30" s="10">
        <v>4440.7921500000002</v>
      </c>
      <c r="C30" s="17">
        <f t="shared" si="0"/>
        <v>0.10379999999986467</v>
      </c>
      <c r="D30" s="16">
        <f t="shared" si="1"/>
        <v>249.1199999996752</v>
      </c>
      <c r="E30" s="10">
        <v>1248.3335</v>
      </c>
      <c r="F30" s="17">
        <f t="shared" si="2"/>
        <v>1.3249999999970896E-2</v>
      </c>
      <c r="G30" s="16">
        <f t="shared" si="3"/>
        <v>31.799999999930151</v>
      </c>
      <c r="H30" s="13">
        <f t="shared" si="4"/>
        <v>0.12764932562609027</v>
      </c>
      <c r="I30" s="19">
        <f t="shared" si="5"/>
        <v>0.99195105657372151</v>
      </c>
      <c r="J30" s="16">
        <f t="shared" si="6"/>
        <v>251.14142310625249</v>
      </c>
      <c r="K30" s="14">
        <v>6</v>
      </c>
      <c r="L30" s="21">
        <f t="shared" si="7"/>
        <v>24.194742110428951</v>
      </c>
      <c r="M30" s="14"/>
      <c r="N30" s="21"/>
    </row>
    <row r="31" spans="1:14" ht="18" customHeight="1" x14ac:dyDescent="0.2">
      <c r="A31" s="10" t="s">
        <v>39</v>
      </c>
      <c r="B31" s="15">
        <v>4440.8948499999997</v>
      </c>
      <c r="C31" s="17">
        <f t="shared" si="0"/>
        <v>0.10269999999945867</v>
      </c>
      <c r="D31" s="16">
        <f t="shared" si="1"/>
        <v>246.47999999870081</v>
      </c>
      <c r="E31" s="10">
        <v>1248.3485000000001</v>
      </c>
      <c r="F31" s="17">
        <f t="shared" si="2"/>
        <v>1.5000000000100044E-2</v>
      </c>
      <c r="G31" s="16">
        <f t="shared" si="3"/>
        <v>36.000000000240107</v>
      </c>
      <c r="H31" s="13">
        <f t="shared" si="4"/>
        <v>0.14605647517214324</v>
      </c>
      <c r="I31" s="19">
        <f t="shared" si="5"/>
        <v>0.98950142811161568</v>
      </c>
      <c r="J31" s="16">
        <f t="shared" si="6"/>
        <v>249.0951432673404</v>
      </c>
      <c r="K31" s="14">
        <v>6</v>
      </c>
      <c r="L31" s="21">
        <f t="shared" si="7"/>
        <v>23.997605324406589</v>
      </c>
      <c r="M31" s="14"/>
      <c r="N31" s="21"/>
    </row>
    <row r="32" spans="1:14" ht="18" customHeight="1" x14ac:dyDescent="0.2">
      <c r="A32" s="10" t="s">
        <v>40</v>
      </c>
      <c r="B32" s="10">
        <v>4440.9944999999998</v>
      </c>
      <c r="C32" s="17">
        <f t="shared" si="0"/>
        <v>9.9650000000110595E-2</v>
      </c>
      <c r="D32" s="16">
        <f t="shared" si="1"/>
        <v>239.16000000026543</v>
      </c>
      <c r="E32" s="10">
        <v>1248.3607500000001</v>
      </c>
      <c r="F32" s="17">
        <f t="shared" si="2"/>
        <v>1.2249999999994543E-2</v>
      </c>
      <c r="G32" s="16">
        <f t="shared" si="3"/>
        <v>29.399999999986903</v>
      </c>
      <c r="H32" s="13">
        <f t="shared" si="4"/>
        <v>0.12293025589544353</v>
      </c>
      <c r="I32" s="19">
        <f t="shared" si="5"/>
        <v>0.99252864968411247</v>
      </c>
      <c r="J32" s="16">
        <f t="shared" si="6"/>
        <v>240.96029880485747</v>
      </c>
      <c r="K32" s="14">
        <v>6</v>
      </c>
      <c r="L32" s="21">
        <f t="shared" si="7"/>
        <v>23.213901618965071</v>
      </c>
      <c r="M32" s="14"/>
      <c r="N32" s="21"/>
    </row>
    <row r="33" spans="1:14" ht="18" customHeight="1" x14ac:dyDescent="0.2">
      <c r="A33" s="10" t="s">
        <v>41</v>
      </c>
      <c r="B33" s="10">
        <v>4441.09555</v>
      </c>
      <c r="C33" s="17">
        <f t="shared" si="0"/>
        <v>0.10105000000021391</v>
      </c>
      <c r="D33" s="16">
        <f t="shared" si="1"/>
        <v>242.52000000051339</v>
      </c>
      <c r="E33" s="10">
        <v>1248.3735999999999</v>
      </c>
      <c r="F33" s="17">
        <f t="shared" si="2"/>
        <v>1.2849999999843931E-2</v>
      </c>
      <c r="G33" s="16">
        <f t="shared" si="3"/>
        <v>30.839999999625434</v>
      </c>
      <c r="H33" s="13">
        <f t="shared" si="4"/>
        <v>0.12716476991406955</v>
      </c>
      <c r="I33" s="19">
        <f t="shared" si="5"/>
        <v>0.9920113191199581</v>
      </c>
      <c r="J33" s="16">
        <f t="shared" si="6"/>
        <v>244.47301691643989</v>
      </c>
      <c r="K33" s="14">
        <v>6</v>
      </c>
      <c r="L33" s="21">
        <f t="shared" si="7"/>
        <v>23.552313768443152</v>
      </c>
      <c r="M33" s="14"/>
      <c r="N33" s="21"/>
    </row>
    <row r="34" spans="1:14" ht="18" customHeight="1" x14ac:dyDescent="0.2">
      <c r="A34" s="10" t="s">
        <v>42</v>
      </c>
      <c r="B34" s="10">
        <v>4441.2</v>
      </c>
      <c r="C34" s="17">
        <f t="shared" si="0"/>
        <v>0.10444999999981519</v>
      </c>
      <c r="D34" s="16">
        <f t="shared" si="1"/>
        <v>250.67999999955646</v>
      </c>
      <c r="E34" s="10">
        <v>1248.3871999999999</v>
      </c>
      <c r="F34" s="17">
        <f t="shared" si="2"/>
        <v>1.3599999999996726E-2</v>
      </c>
      <c r="G34" s="16">
        <f t="shared" si="3"/>
        <v>32.639999999992142</v>
      </c>
      <c r="H34" s="13">
        <f t="shared" si="4"/>
        <v>0.13020584011508654</v>
      </c>
      <c r="I34" s="19">
        <f t="shared" si="5"/>
        <v>0.99162950279402007</v>
      </c>
      <c r="J34" s="16">
        <f t="shared" si="6"/>
        <v>252.7960284493748</v>
      </c>
      <c r="K34" s="14">
        <v>6</v>
      </c>
      <c r="L34" s="21">
        <f t="shared" si="7"/>
        <v>24.354145322675798</v>
      </c>
      <c r="M34" s="14"/>
      <c r="N34" s="21"/>
    </row>
    <row r="35" spans="1:14" ht="18" customHeight="1" x14ac:dyDescent="0.2">
      <c r="A35" s="10" t="s">
        <v>43</v>
      </c>
      <c r="B35" s="10">
        <v>4441.3092999999999</v>
      </c>
      <c r="C35" s="17">
        <f t="shared" si="0"/>
        <v>0.10930000000007567</v>
      </c>
      <c r="D35" s="16">
        <f t="shared" si="1"/>
        <v>262.32000000018161</v>
      </c>
      <c r="E35" s="10">
        <v>1248.4004</v>
      </c>
      <c r="F35" s="17">
        <f t="shared" si="2"/>
        <v>1.3200000000097134E-2</v>
      </c>
      <c r="G35" s="16">
        <f t="shared" si="3"/>
        <v>31.680000000233122</v>
      </c>
      <c r="H35" s="13">
        <f t="shared" si="4"/>
        <v>0.12076852699074103</v>
      </c>
      <c r="I35" s="19">
        <f t="shared" si="5"/>
        <v>0.99278629534225471</v>
      </c>
      <c r="J35" s="16">
        <f t="shared" si="6"/>
        <v>264.2260486782294</v>
      </c>
      <c r="K35" s="14">
        <v>6</v>
      </c>
      <c r="L35" s="21">
        <f t="shared" si="7"/>
        <v>25.455303340869886</v>
      </c>
      <c r="M35" s="14"/>
      <c r="N35" s="21"/>
    </row>
    <row r="36" spans="1:14" ht="18" customHeight="1" x14ac:dyDescent="0.2">
      <c r="A36" s="10" t="s">
        <v>44</v>
      </c>
      <c r="B36" s="10">
        <v>4441.4205000000002</v>
      </c>
      <c r="C36" s="17">
        <f t="shared" si="0"/>
        <v>0.11120000000028085</v>
      </c>
      <c r="D36" s="16">
        <f t="shared" si="1"/>
        <v>266.88000000067404</v>
      </c>
      <c r="E36" s="10">
        <v>1248.4138499999999</v>
      </c>
      <c r="F36" s="17">
        <f t="shared" si="2"/>
        <v>1.3449999999920692E-2</v>
      </c>
      <c r="G36" s="16">
        <f t="shared" si="3"/>
        <v>32.279999999809661</v>
      </c>
      <c r="H36" s="13">
        <f t="shared" si="4"/>
        <v>0.12095323740905325</v>
      </c>
      <c r="I36" s="19">
        <f t="shared" si="5"/>
        <v>0.99276445144432668</v>
      </c>
      <c r="J36" s="16">
        <f t="shared" si="6"/>
        <v>268.82509704331454</v>
      </c>
      <c r="K36" s="14">
        <v>6</v>
      </c>
      <c r="L36" s="21">
        <f t="shared" si="7"/>
        <v>25.898371584134349</v>
      </c>
      <c r="M36" s="14"/>
      <c r="N36" s="21"/>
    </row>
    <row r="37" spans="1:14" ht="18" customHeight="1" x14ac:dyDescent="0.2">
      <c r="A37" s="10" t="s">
        <v>45</v>
      </c>
      <c r="B37" s="10">
        <v>4441.5311499999998</v>
      </c>
      <c r="C37" s="17">
        <f t="shared" si="0"/>
        <v>0.11064999999962311</v>
      </c>
      <c r="D37" s="16">
        <f t="shared" si="1"/>
        <v>265.55999999909545</v>
      </c>
      <c r="E37" s="10">
        <v>1248.4305999999999</v>
      </c>
      <c r="F37" s="17">
        <f t="shared" si="2"/>
        <v>1.6750000000001819E-2</v>
      </c>
      <c r="G37" s="16">
        <f t="shared" si="3"/>
        <v>40.200000000004366</v>
      </c>
      <c r="H37" s="13">
        <f t="shared" si="4"/>
        <v>0.15137821961191933</v>
      </c>
      <c r="I37" s="19">
        <f t="shared" si="5"/>
        <v>0.98873554856000523</v>
      </c>
      <c r="J37" s="16">
        <f t="shared" si="6"/>
        <v>268.58546796042395</v>
      </c>
      <c r="K37" s="14">
        <v>6</v>
      </c>
      <c r="L37" s="21">
        <f t="shared" si="7"/>
        <v>25.875285930676679</v>
      </c>
      <c r="M37" s="14"/>
      <c r="N37" s="21"/>
    </row>
    <row r="38" spans="1:14" ht="18" customHeight="1" x14ac:dyDescent="0.2">
      <c r="A38" s="10" t="s">
        <v>46</v>
      </c>
      <c r="B38" s="10">
        <v>4441.63465</v>
      </c>
      <c r="C38" s="17">
        <f t="shared" si="0"/>
        <v>0.10350000000016735</v>
      </c>
      <c r="D38" s="16">
        <f t="shared" si="1"/>
        <v>248.40000000040163</v>
      </c>
      <c r="E38" s="10">
        <v>1248.441</v>
      </c>
      <c r="F38" s="17">
        <f t="shared" si="2"/>
        <v>1.0400000000117871E-2</v>
      </c>
      <c r="G38" s="16">
        <f t="shared" si="3"/>
        <v>24.960000000282889</v>
      </c>
      <c r="H38" s="13">
        <f t="shared" si="4"/>
        <v>0.100483091788416</v>
      </c>
      <c r="I38" s="19">
        <f t="shared" si="5"/>
        <v>0.9949894851861264</v>
      </c>
      <c r="J38" s="16">
        <f t="shared" si="6"/>
        <v>249.65087943008263</v>
      </c>
      <c r="K38" s="14">
        <v>6</v>
      </c>
      <c r="L38" s="21">
        <f t="shared" si="7"/>
        <v>24.051144453765186</v>
      </c>
      <c r="M38" s="14"/>
      <c r="N38" s="21"/>
    </row>
    <row r="39" spans="1:14" ht="18" customHeight="1" x14ac:dyDescent="0.2">
      <c r="A39" s="10" t="s">
        <v>47</v>
      </c>
      <c r="B39" s="10">
        <v>4441.7394999999997</v>
      </c>
      <c r="C39" s="17">
        <f t="shared" si="0"/>
        <v>0.10484999999971478</v>
      </c>
      <c r="D39" s="16">
        <f t="shared" si="1"/>
        <v>251.63999999931548</v>
      </c>
      <c r="E39" s="10">
        <v>1248.4539500000001</v>
      </c>
      <c r="F39" s="17">
        <f t="shared" si="2"/>
        <v>1.2950000000046202E-2</v>
      </c>
      <c r="G39" s="16">
        <f t="shared" si="3"/>
        <v>31.080000000110886</v>
      </c>
      <c r="H39" s="13">
        <f t="shared" si="4"/>
        <v>0.12350977587106753</v>
      </c>
      <c r="I39" s="19">
        <f t="shared" si="5"/>
        <v>0.99245883721426986</v>
      </c>
      <c r="J39" s="16">
        <f t="shared" si="6"/>
        <v>253.55207749033016</v>
      </c>
      <c r="K39" s="14">
        <v>6</v>
      </c>
      <c r="L39" s="21">
        <f t="shared" si="7"/>
        <v>24.426982417180167</v>
      </c>
      <c r="M39" s="14"/>
      <c r="N39" s="21"/>
    </row>
    <row r="40" spans="1:14" ht="18" customHeight="1" x14ac:dyDescent="0.2">
      <c r="A40" s="10" t="s">
        <v>48</v>
      </c>
      <c r="B40" s="10">
        <v>4441.8431499999997</v>
      </c>
      <c r="C40" s="17">
        <f t="shared" si="0"/>
        <v>0.10365000000001601</v>
      </c>
      <c r="D40" s="16">
        <f t="shared" si="1"/>
        <v>248.76000000003842</v>
      </c>
      <c r="E40" s="10">
        <v>1248.4663499999999</v>
      </c>
      <c r="F40" s="17">
        <f t="shared" si="2"/>
        <v>1.2399999999843203E-2</v>
      </c>
      <c r="G40" s="16">
        <f t="shared" si="3"/>
        <v>29.759999999623687</v>
      </c>
      <c r="H40" s="13">
        <f t="shared" si="4"/>
        <v>0.11963338157106887</v>
      </c>
      <c r="I40" s="19">
        <f t="shared" si="5"/>
        <v>0.99291983625992664</v>
      </c>
      <c r="J40" s="16">
        <f t="shared" si="6"/>
        <v>250.53382047140204</v>
      </c>
      <c r="K40" s="14">
        <v>6</v>
      </c>
      <c r="L40" s="21">
        <f t="shared" si="7"/>
        <v>24.136206211117734</v>
      </c>
      <c r="M40" s="14"/>
      <c r="N40" s="21"/>
    </row>
    <row r="41" spans="1:14" ht="18" customHeight="1" x14ac:dyDescent="0.2">
      <c r="A41" s="10" t="s">
        <v>49</v>
      </c>
      <c r="B41" s="10">
        <v>4441.94175</v>
      </c>
      <c r="C41" s="17">
        <f t="shared" si="0"/>
        <v>9.8600000000260479E-2</v>
      </c>
      <c r="D41" s="16">
        <f t="shared" si="1"/>
        <v>236.64000000062515</v>
      </c>
      <c r="E41" s="10">
        <v>1248.4773499999999</v>
      </c>
      <c r="F41" s="17">
        <f t="shared" si="2"/>
        <v>1.0999999999967258E-2</v>
      </c>
      <c r="G41" s="16">
        <f t="shared" si="3"/>
        <v>26.39999999992142</v>
      </c>
      <c r="H41" s="13">
        <f t="shared" si="4"/>
        <v>0.11156186612513386</v>
      </c>
      <c r="I41" s="19">
        <f t="shared" si="5"/>
        <v>0.99383446807907794</v>
      </c>
      <c r="J41" s="16">
        <f t="shared" si="6"/>
        <v>238.10806286283486</v>
      </c>
      <c r="K41" s="14">
        <v>6</v>
      </c>
      <c r="L41" s="21">
        <f t="shared" si="7"/>
        <v>22.93911973630394</v>
      </c>
      <c r="M41" s="14"/>
      <c r="N41" s="21"/>
    </row>
    <row r="42" spans="1:14" ht="18" customHeight="1" x14ac:dyDescent="0.2">
      <c r="A42" s="22"/>
      <c r="B42" s="33"/>
      <c r="C42" s="22"/>
      <c r="D42" s="16">
        <f>SUM(D18:D41)</f>
        <v>5895.3600000000733</v>
      </c>
      <c r="E42" s="22"/>
      <c r="F42" s="17"/>
      <c r="G42" s="16">
        <f>SUM(G18:G41)</f>
        <v>715.43999999994412</v>
      </c>
      <c r="H42" s="18"/>
      <c r="I42" s="13"/>
      <c r="J42" s="23"/>
      <c r="N42" s="41"/>
    </row>
    <row r="43" spans="1:14" ht="12.75" customHeight="1" x14ac:dyDescent="0.2">
      <c r="J43" s="1"/>
    </row>
    <row r="44" spans="1:14" ht="12.75" customHeight="1" x14ac:dyDescent="0.2">
      <c r="A44" s="26" t="s">
        <v>50</v>
      </c>
      <c r="F44" s="26" t="s">
        <v>51</v>
      </c>
      <c r="J44" s="1"/>
      <c r="K44" s="1"/>
    </row>
    <row r="45" spans="1:14" ht="12.75" customHeight="1" x14ac:dyDescent="0.2">
      <c r="A45" s="1" t="s">
        <v>52</v>
      </c>
      <c r="F45" s="1" t="s">
        <v>53</v>
      </c>
      <c r="J45" s="1"/>
      <c r="K45" s="1"/>
    </row>
    <row r="46" spans="1:14" ht="12.75" customHeight="1" x14ac:dyDescent="0.2">
      <c r="A46" s="1" t="s">
        <v>54</v>
      </c>
      <c r="F46" s="1" t="s">
        <v>54</v>
      </c>
      <c r="J46" s="1"/>
      <c r="K46" s="1"/>
    </row>
    <row r="47" spans="1:14" ht="12.75" customHeight="1" x14ac:dyDescent="0.2">
      <c r="J47" s="1"/>
      <c r="K47" s="1"/>
    </row>
    <row r="48" spans="1:14" ht="12.75" customHeight="1" x14ac:dyDescent="0.2">
      <c r="A48" s="26"/>
      <c r="F48" s="26"/>
      <c r="J48" s="1"/>
      <c r="K48" s="1"/>
    </row>
    <row r="49" spans="1:11" ht="12.75" customHeight="1" x14ac:dyDescent="0.2">
      <c r="A49" s="1" t="s">
        <v>55</v>
      </c>
      <c r="J49" s="1"/>
      <c r="K49" s="1"/>
    </row>
    <row r="50" spans="1:11" ht="12.75" customHeight="1" x14ac:dyDescent="0.2">
      <c r="A50" s="1" t="s">
        <v>54</v>
      </c>
      <c r="J50" s="1"/>
      <c r="K50" s="1"/>
    </row>
    <row r="51" spans="1:11" ht="12.75" customHeight="1" x14ac:dyDescent="0.2">
      <c r="C51" s="4"/>
      <c r="D51" s="4"/>
    </row>
    <row r="52" spans="1:11" ht="12.75" customHeight="1" x14ac:dyDescent="0.2">
      <c r="C52" s="4"/>
      <c r="D52" s="4"/>
    </row>
    <row r="53" spans="1:11" ht="12.75" customHeight="1" x14ac:dyDescent="0.2">
      <c r="A53" s="1" t="s">
        <v>56</v>
      </c>
      <c r="C53" s="4"/>
      <c r="D53" s="4"/>
    </row>
    <row r="54" spans="1:11" ht="12.75" customHeight="1" x14ac:dyDescent="0.2">
      <c r="C54" s="4"/>
      <c r="D54" s="4"/>
    </row>
    <row r="55" spans="1:11" ht="12.75" customHeight="1" x14ac:dyDescent="0.2">
      <c r="A55" s="1" t="s">
        <v>57</v>
      </c>
      <c r="C55" s="4"/>
      <c r="D55" s="4"/>
      <c r="F55" s="1" t="s">
        <v>58</v>
      </c>
      <c r="J55" t="s">
        <v>59</v>
      </c>
    </row>
    <row r="56" spans="1:11" ht="12.75" customHeight="1" x14ac:dyDescent="0.2">
      <c r="C56" s="4"/>
      <c r="D56" s="4"/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9">
    <mergeCell ref="A15:A16"/>
    <mergeCell ref="H15:H16"/>
    <mergeCell ref="I15:I16"/>
    <mergeCell ref="J15:J16"/>
    <mergeCell ref="M15:N15"/>
    <mergeCell ref="B15:D15"/>
    <mergeCell ref="E15:G15"/>
    <mergeCell ref="K15:K16"/>
    <mergeCell ref="L15:L16"/>
  </mergeCells>
  <printOptions gridLines="1" gridLinesSet="0"/>
  <pageMargins left="0.78740199999999982" right="0.78740199999999982" top="1.0629920000000002" bottom="1.0629920000000002" header="0.5" footer="0.5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C42" zoomScale="130" workbookViewId="0">
      <selection sqref="A1:N56"/>
    </sheetView>
  </sheetViews>
  <sheetFormatPr defaultColWidth="8" defaultRowHeight="12.75" customHeight="1" x14ac:dyDescent="0.2"/>
  <cols>
    <col min="1" max="1" width="7.5703125" style="1" customWidth="1"/>
    <col min="2" max="2" width="16.42578125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76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78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79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80</v>
      </c>
      <c r="C15" s="52"/>
      <c r="D15" s="52"/>
      <c r="E15" s="53" t="s">
        <v>81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3">
        <v>4194969.93</v>
      </c>
      <c r="C17" s="10"/>
      <c r="D17" s="10"/>
      <c r="E17" s="13">
        <v>1565934.93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3">
        <v>4195166.6100000003</v>
      </c>
      <c r="C18" s="17">
        <f t="shared" ref="C18:C41" si="0">B18-B17</f>
        <v>196.6800000006333</v>
      </c>
      <c r="D18" s="16">
        <f t="shared" ref="D18:D41" si="1">C18*3</f>
        <v>590.0400000018999</v>
      </c>
      <c r="E18" s="13">
        <v>1565988.81</v>
      </c>
      <c r="F18" s="17">
        <f t="shared" ref="F18:F41" si="2">E18-E17</f>
        <v>53.880000000121072</v>
      </c>
      <c r="G18" s="16">
        <f t="shared" ref="G18:G41" si="3">F18*3</f>
        <v>161.64000000036322</v>
      </c>
      <c r="H18" s="13">
        <f t="shared" ref="H18:H42" si="4">G18/D18</f>
        <v>0.27394752898081953</v>
      </c>
      <c r="I18" s="19">
        <f t="shared" ref="I18:I42" si="5">1/SQRT(1+H18*H18)</f>
        <v>0.9644644493976906</v>
      </c>
      <c r="J18" s="16">
        <f t="shared" ref="J18:J42" si="6">SQRT(D18*D18+G18*G18)</f>
        <v>611.77993690734866</v>
      </c>
      <c r="K18" s="14">
        <v>6</v>
      </c>
      <c r="L18" s="21">
        <f t="shared" ref="L18:L41" si="7">D18/I18/K18/1.73</f>
        <v>58.938336888954588</v>
      </c>
      <c r="M18" s="14"/>
      <c r="N18" s="14"/>
    </row>
    <row r="19" spans="1:14" ht="18" customHeight="1" x14ac:dyDescent="0.2">
      <c r="A19" s="10" t="s">
        <v>27</v>
      </c>
      <c r="B19" s="13">
        <v>4195350.57</v>
      </c>
      <c r="C19" s="17">
        <f t="shared" si="0"/>
        <v>183.95999999996275</v>
      </c>
      <c r="D19" s="16">
        <f t="shared" si="1"/>
        <v>551.87999999988824</v>
      </c>
      <c r="E19" s="13">
        <v>1566041.13</v>
      </c>
      <c r="F19" s="17">
        <f t="shared" si="2"/>
        <v>52.319999999832362</v>
      </c>
      <c r="G19" s="16">
        <f t="shared" si="3"/>
        <v>156.95999999949709</v>
      </c>
      <c r="H19" s="13">
        <f t="shared" si="4"/>
        <v>0.28440965427181431</v>
      </c>
      <c r="I19" s="19">
        <f t="shared" si="5"/>
        <v>0.96185472174088449</v>
      </c>
      <c r="J19" s="16">
        <f t="shared" si="6"/>
        <v>573.76648211595523</v>
      </c>
      <c r="K19" s="14">
        <v>6</v>
      </c>
      <c r="L19" s="21">
        <f t="shared" si="7"/>
        <v>55.276154346431134</v>
      </c>
      <c r="M19" s="14"/>
      <c r="N19" s="14"/>
    </row>
    <row r="20" spans="1:14" ht="18" customHeight="1" x14ac:dyDescent="0.2">
      <c r="A20" s="10" t="s">
        <v>28</v>
      </c>
      <c r="B20" s="13">
        <v>4195532.67</v>
      </c>
      <c r="C20" s="17">
        <f t="shared" si="0"/>
        <v>182.09999999962747</v>
      </c>
      <c r="D20" s="16">
        <f t="shared" si="1"/>
        <v>546.29999999888241</v>
      </c>
      <c r="E20" s="13">
        <v>1566093.39</v>
      </c>
      <c r="F20" s="17">
        <f t="shared" si="2"/>
        <v>52.260000000009313</v>
      </c>
      <c r="G20" s="16">
        <f t="shared" si="3"/>
        <v>156.78000000002794</v>
      </c>
      <c r="H20" s="13">
        <f t="shared" si="4"/>
        <v>0.28698517298251636</v>
      </c>
      <c r="I20" s="19">
        <f t="shared" si="5"/>
        <v>0.96120060348949832</v>
      </c>
      <c r="J20" s="16">
        <f t="shared" si="6"/>
        <v>568.3517030842678</v>
      </c>
      <c r="K20" s="14">
        <v>6</v>
      </c>
      <c r="L20" s="21">
        <f t="shared" si="7"/>
        <v>54.754499333744491</v>
      </c>
      <c r="M20" s="14"/>
      <c r="N20" s="14"/>
    </row>
    <row r="21" spans="1:14" ht="18" customHeight="1" x14ac:dyDescent="0.2">
      <c r="A21" s="10" t="s">
        <v>29</v>
      </c>
      <c r="B21" s="13">
        <v>4195711.05</v>
      </c>
      <c r="C21" s="17">
        <f t="shared" si="0"/>
        <v>178.37999999988824</v>
      </c>
      <c r="D21" s="16">
        <f t="shared" si="1"/>
        <v>535.13999999966472</v>
      </c>
      <c r="E21" s="13">
        <v>1566146.19</v>
      </c>
      <c r="F21" s="17">
        <f t="shared" si="2"/>
        <v>52.800000000046566</v>
      </c>
      <c r="G21" s="16">
        <f t="shared" si="3"/>
        <v>158.4000000001397</v>
      </c>
      <c r="H21" s="13">
        <f t="shared" si="4"/>
        <v>0.29599730911581817</v>
      </c>
      <c r="I21" s="19">
        <f t="shared" si="5"/>
        <v>0.95887616652747287</v>
      </c>
      <c r="J21" s="16">
        <f t="shared" si="6"/>
        <v>558.09083454190989</v>
      </c>
      <c r="K21" s="14">
        <v>6</v>
      </c>
      <c r="L21" s="21">
        <f t="shared" si="7"/>
        <v>53.765976352785152</v>
      </c>
      <c r="M21" s="14"/>
      <c r="N21" s="14"/>
    </row>
    <row r="22" spans="1:14" ht="18" customHeight="1" x14ac:dyDescent="0.2">
      <c r="A22" s="10" t="s">
        <v>30</v>
      </c>
      <c r="B22" s="13">
        <v>4195888.8899999997</v>
      </c>
      <c r="C22" s="17">
        <f t="shared" si="0"/>
        <v>177.83999999985099</v>
      </c>
      <c r="D22" s="16">
        <f t="shared" si="1"/>
        <v>533.51999999955297</v>
      </c>
      <c r="E22" s="13">
        <v>1566199.47</v>
      </c>
      <c r="F22" s="17">
        <f t="shared" si="2"/>
        <v>53.28000000002794</v>
      </c>
      <c r="G22" s="16">
        <f t="shared" si="3"/>
        <v>159.84000000008382</v>
      </c>
      <c r="H22" s="13">
        <f t="shared" si="4"/>
        <v>0.29959514170081297</v>
      </c>
      <c r="I22" s="19">
        <f t="shared" si="5"/>
        <v>0.95793296054177324</v>
      </c>
      <c r="J22" s="16">
        <f t="shared" si="6"/>
        <v>556.94920414661681</v>
      </c>
      <c r="K22" s="14">
        <v>6</v>
      </c>
      <c r="L22" s="21">
        <f t="shared" si="7"/>
        <v>53.655992692352285</v>
      </c>
      <c r="M22" s="14"/>
      <c r="N22" s="14"/>
    </row>
    <row r="23" spans="1:14" ht="18" customHeight="1" x14ac:dyDescent="0.2">
      <c r="A23" s="10" t="s">
        <v>31</v>
      </c>
      <c r="B23" s="13">
        <v>4196076.03</v>
      </c>
      <c r="C23" s="17">
        <f t="shared" si="0"/>
        <v>187.14000000059605</v>
      </c>
      <c r="D23" s="16">
        <f t="shared" si="1"/>
        <v>561.42000000178814</v>
      </c>
      <c r="E23" s="13">
        <v>1566252.51</v>
      </c>
      <c r="F23" s="17">
        <f t="shared" si="2"/>
        <v>53.040000000037253</v>
      </c>
      <c r="G23" s="16">
        <f t="shared" si="3"/>
        <v>159.12000000011176</v>
      </c>
      <c r="H23" s="13">
        <f t="shared" si="4"/>
        <v>0.28342417441417289</v>
      </c>
      <c r="I23" s="19">
        <f t="shared" si="5"/>
        <v>0.96210380017790631</v>
      </c>
      <c r="J23" s="16">
        <f t="shared" si="6"/>
        <v>583.53371008198269</v>
      </c>
      <c r="K23" s="14">
        <v>6</v>
      </c>
      <c r="L23" s="21">
        <f t="shared" si="7"/>
        <v>56.217120431790235</v>
      </c>
      <c r="M23" s="14"/>
      <c r="N23" s="14"/>
    </row>
    <row r="24" spans="1:14" ht="18" customHeight="1" x14ac:dyDescent="0.2">
      <c r="A24" s="10" t="s">
        <v>32</v>
      </c>
      <c r="B24" s="13">
        <v>4196286.63</v>
      </c>
      <c r="C24" s="17">
        <f t="shared" si="0"/>
        <v>210.59999999962747</v>
      </c>
      <c r="D24" s="16">
        <f t="shared" si="1"/>
        <v>631.79999999888241</v>
      </c>
      <c r="E24" s="13">
        <v>1566304.41</v>
      </c>
      <c r="F24" s="17">
        <f t="shared" si="2"/>
        <v>51.899999999906868</v>
      </c>
      <c r="G24" s="16">
        <f t="shared" si="3"/>
        <v>155.6999999997206</v>
      </c>
      <c r="H24" s="13">
        <f t="shared" si="4"/>
        <v>0.24643874643874014</v>
      </c>
      <c r="I24" s="19">
        <f t="shared" si="5"/>
        <v>0.97095064192427027</v>
      </c>
      <c r="J24" s="16">
        <f t="shared" si="6"/>
        <v>650.70248962064124</v>
      </c>
      <c r="K24" s="14">
        <v>6</v>
      </c>
      <c r="L24" s="21">
        <f t="shared" si="7"/>
        <v>62.68810111952228</v>
      </c>
      <c r="M24" s="14"/>
      <c r="N24" s="14"/>
    </row>
    <row r="25" spans="1:14" ht="18" customHeight="1" x14ac:dyDescent="0.2">
      <c r="A25" s="10" t="s">
        <v>33</v>
      </c>
      <c r="B25" s="13">
        <v>4196508.03</v>
      </c>
      <c r="C25" s="17">
        <f t="shared" si="0"/>
        <v>221.40000000037253</v>
      </c>
      <c r="D25" s="16">
        <f t="shared" si="1"/>
        <v>664.20000000111759</v>
      </c>
      <c r="E25" s="13">
        <v>1566354.75</v>
      </c>
      <c r="F25" s="17">
        <f t="shared" si="2"/>
        <v>50.340000000083819</v>
      </c>
      <c r="G25" s="16">
        <f t="shared" si="3"/>
        <v>151.02000000025146</v>
      </c>
      <c r="H25" s="13">
        <f t="shared" si="4"/>
        <v>0.22737127371273314</v>
      </c>
      <c r="I25" s="19">
        <f t="shared" si="5"/>
        <v>0.97511208467207799</v>
      </c>
      <c r="J25" s="16">
        <f t="shared" si="6"/>
        <v>681.15246487226375</v>
      </c>
      <c r="K25" s="14">
        <v>6</v>
      </c>
      <c r="L25" s="21">
        <f t="shared" si="7"/>
        <v>65.621624746846223</v>
      </c>
      <c r="M25" s="14"/>
      <c r="N25" s="14"/>
    </row>
    <row r="26" spans="1:14" ht="18" customHeight="1" x14ac:dyDescent="0.2">
      <c r="A26" s="10" t="s">
        <v>34</v>
      </c>
      <c r="B26" s="13">
        <v>4196731.95</v>
      </c>
      <c r="C26" s="17">
        <f t="shared" si="0"/>
        <v>223.91999999992549</v>
      </c>
      <c r="D26" s="16">
        <f t="shared" si="1"/>
        <v>671.75999999977648</v>
      </c>
      <c r="E26" s="13">
        <v>1566403.95</v>
      </c>
      <c r="F26" s="17">
        <f t="shared" si="2"/>
        <v>49.199999999953434</v>
      </c>
      <c r="G26" s="16">
        <f t="shared" si="3"/>
        <v>147.5999999998603</v>
      </c>
      <c r="H26" s="13">
        <f t="shared" si="4"/>
        <v>0.21972132904595304</v>
      </c>
      <c r="I26" s="19">
        <f t="shared" si="5"/>
        <v>0.9767015470770859</v>
      </c>
      <c r="J26" s="16">
        <f t="shared" si="6"/>
        <v>687.78431037619521</v>
      </c>
      <c r="K26" s="14">
        <v>6</v>
      </c>
      <c r="L26" s="21">
        <f t="shared" si="7"/>
        <v>66.260530864758692</v>
      </c>
      <c r="M26" s="14"/>
      <c r="N26" s="14"/>
    </row>
    <row r="27" spans="1:14" ht="18" customHeight="1" x14ac:dyDescent="0.2">
      <c r="A27" s="34" t="s">
        <v>35</v>
      </c>
      <c r="B27" s="13">
        <v>4196971.05</v>
      </c>
      <c r="C27" s="17">
        <f t="shared" si="0"/>
        <v>239.09999999962747</v>
      </c>
      <c r="D27" s="16">
        <f t="shared" si="1"/>
        <v>717.29999999888241</v>
      </c>
      <c r="E27" s="13">
        <v>1566454.77</v>
      </c>
      <c r="F27" s="17">
        <f t="shared" si="2"/>
        <v>50.820000000065193</v>
      </c>
      <c r="G27" s="16">
        <f t="shared" si="3"/>
        <v>152.46000000019558</v>
      </c>
      <c r="H27" s="13">
        <f t="shared" si="4"/>
        <v>0.21254705144351474</v>
      </c>
      <c r="I27" s="19">
        <f t="shared" si="5"/>
        <v>0.97814949251151184</v>
      </c>
      <c r="J27" s="16">
        <f t="shared" si="6"/>
        <v>733.32349041773944</v>
      </c>
      <c r="K27" s="14">
        <v>6</v>
      </c>
      <c r="L27" s="21">
        <f t="shared" si="7"/>
        <v>70.647735107682038</v>
      </c>
      <c r="M27" s="14"/>
      <c r="N27" s="14"/>
    </row>
    <row r="28" spans="1:14" ht="18" customHeight="1" x14ac:dyDescent="0.2">
      <c r="A28" s="10" t="s">
        <v>36</v>
      </c>
      <c r="B28" s="13">
        <v>4197216.57</v>
      </c>
      <c r="C28" s="17">
        <f t="shared" si="0"/>
        <v>245.52000000048429</v>
      </c>
      <c r="D28" s="16">
        <f t="shared" si="1"/>
        <v>736.56000000145286</v>
      </c>
      <c r="E28" s="13">
        <v>1566506.13</v>
      </c>
      <c r="F28" s="17">
        <f t="shared" si="2"/>
        <v>51.359999999869615</v>
      </c>
      <c r="G28" s="16">
        <f t="shared" si="3"/>
        <v>154.07999999960884</v>
      </c>
      <c r="H28" s="13">
        <f t="shared" si="4"/>
        <v>0.20918866080062035</v>
      </c>
      <c r="I28" s="19">
        <f t="shared" si="5"/>
        <v>0.97881292840662981</v>
      </c>
      <c r="J28" s="16">
        <f t="shared" si="6"/>
        <v>752.50334218661101</v>
      </c>
      <c r="K28" s="14">
        <v>6</v>
      </c>
      <c r="L28" s="21">
        <f t="shared" si="7"/>
        <v>72.495505027611841</v>
      </c>
      <c r="M28" s="14"/>
      <c r="N28" s="14"/>
    </row>
    <row r="29" spans="1:14" ht="18" customHeight="1" x14ac:dyDescent="0.2">
      <c r="A29" s="10" t="s">
        <v>37</v>
      </c>
      <c r="B29" s="13">
        <v>4197467.43</v>
      </c>
      <c r="C29" s="17">
        <f t="shared" si="0"/>
        <v>250.85999999940395</v>
      </c>
      <c r="D29" s="16">
        <f t="shared" si="1"/>
        <v>752.57999999821186</v>
      </c>
      <c r="E29" s="13">
        <v>1566558.21</v>
      </c>
      <c r="F29" s="17">
        <f t="shared" si="2"/>
        <v>52.080000000074506</v>
      </c>
      <c r="G29" s="16">
        <f t="shared" si="3"/>
        <v>156.24000000022352</v>
      </c>
      <c r="H29" s="13">
        <f t="shared" si="4"/>
        <v>0.20760583592521026</v>
      </c>
      <c r="I29" s="19">
        <f t="shared" si="5"/>
        <v>0.97912240647042814</v>
      </c>
      <c r="J29" s="16">
        <f t="shared" si="6"/>
        <v>768.62708383023971</v>
      </c>
      <c r="K29" s="14">
        <v>6</v>
      </c>
      <c r="L29" s="21">
        <f t="shared" si="7"/>
        <v>74.048852006766822</v>
      </c>
      <c r="M29" s="14"/>
      <c r="N29" s="14"/>
    </row>
    <row r="30" spans="1:14" ht="18" customHeight="1" x14ac:dyDescent="0.2">
      <c r="A30" s="10" t="s">
        <v>38</v>
      </c>
      <c r="B30" s="13">
        <v>4197712.53</v>
      </c>
      <c r="C30" s="17">
        <f t="shared" si="0"/>
        <v>245.10000000055879</v>
      </c>
      <c r="D30" s="16">
        <f t="shared" si="1"/>
        <v>735.30000000167638</v>
      </c>
      <c r="E30" s="13">
        <v>1566610.71</v>
      </c>
      <c r="F30" s="17">
        <f t="shared" si="2"/>
        <v>52.5</v>
      </c>
      <c r="G30" s="16">
        <f t="shared" si="3"/>
        <v>157.5</v>
      </c>
      <c r="H30" s="13">
        <f t="shared" si="4"/>
        <v>0.21419828641322033</v>
      </c>
      <c r="I30" s="19">
        <f t="shared" si="5"/>
        <v>0.9778199254225064</v>
      </c>
      <c r="J30" s="16">
        <f t="shared" si="6"/>
        <v>751.97894917508518</v>
      </c>
      <c r="K30" s="14">
        <v>6</v>
      </c>
      <c r="L30" s="21">
        <f t="shared" si="7"/>
        <v>72.444985469661376</v>
      </c>
      <c r="M30" s="14"/>
      <c r="N30" s="14"/>
    </row>
    <row r="31" spans="1:14" ht="18" customHeight="1" x14ac:dyDescent="0.2">
      <c r="A31" s="10" t="s">
        <v>39</v>
      </c>
      <c r="B31" s="13">
        <v>4197951.63</v>
      </c>
      <c r="C31" s="17">
        <f t="shared" si="0"/>
        <v>239.09999999962747</v>
      </c>
      <c r="D31" s="16">
        <f t="shared" si="1"/>
        <v>717.29999999888241</v>
      </c>
      <c r="E31" s="13">
        <v>1566663.27</v>
      </c>
      <c r="F31" s="17">
        <f t="shared" si="2"/>
        <v>52.560000000055879</v>
      </c>
      <c r="G31" s="16">
        <f t="shared" si="3"/>
        <v>157.68000000016764</v>
      </c>
      <c r="H31" s="13">
        <f t="shared" si="4"/>
        <v>0.21982434128037545</v>
      </c>
      <c r="I31" s="19">
        <f t="shared" si="5"/>
        <v>0.97668045427020045</v>
      </c>
      <c r="J31" s="16">
        <f t="shared" si="6"/>
        <v>734.42649216817449</v>
      </c>
      <c r="K31" s="14">
        <v>6</v>
      </c>
      <c r="L31" s="21">
        <f t="shared" si="7"/>
        <v>70.753997318706581</v>
      </c>
      <c r="M31" s="14"/>
      <c r="N31" s="14"/>
    </row>
    <row r="32" spans="1:14" ht="18" customHeight="1" x14ac:dyDescent="0.2">
      <c r="A32" s="10" t="s">
        <v>40</v>
      </c>
      <c r="B32" s="13">
        <v>4198192.1100000003</v>
      </c>
      <c r="C32" s="17">
        <f t="shared" si="0"/>
        <v>240.48000000044703</v>
      </c>
      <c r="D32" s="16">
        <f t="shared" si="1"/>
        <v>721.4400000013411</v>
      </c>
      <c r="E32" s="13">
        <v>1566715.47</v>
      </c>
      <c r="F32" s="17">
        <f t="shared" si="2"/>
        <v>52.199999999953434</v>
      </c>
      <c r="G32" s="16">
        <f t="shared" si="3"/>
        <v>156.5999999998603</v>
      </c>
      <c r="H32" s="13">
        <f t="shared" si="4"/>
        <v>0.21706586826287591</v>
      </c>
      <c r="I32" s="19">
        <f t="shared" si="5"/>
        <v>0.97724233377651204</v>
      </c>
      <c r="J32" s="16">
        <f t="shared" si="6"/>
        <v>738.24063394119082</v>
      </c>
      <c r="K32" s="14">
        <v>6</v>
      </c>
      <c r="L32" s="21">
        <f t="shared" si="7"/>
        <v>71.121448356569459</v>
      </c>
      <c r="M32" s="14"/>
      <c r="N32" s="14"/>
    </row>
    <row r="33" spans="1:14" ht="18" customHeight="1" x14ac:dyDescent="0.2">
      <c r="A33" s="10" t="s">
        <v>41</v>
      </c>
      <c r="B33" s="13">
        <v>4198430.37</v>
      </c>
      <c r="C33" s="17">
        <f t="shared" si="0"/>
        <v>238.25999999977648</v>
      </c>
      <c r="D33" s="16">
        <f t="shared" si="1"/>
        <v>714.77999999932945</v>
      </c>
      <c r="E33" s="13">
        <v>1566767.55</v>
      </c>
      <c r="F33" s="17">
        <f t="shared" si="2"/>
        <v>52.080000000074506</v>
      </c>
      <c r="G33" s="16">
        <f t="shared" si="3"/>
        <v>156.24000000022352</v>
      </c>
      <c r="H33" s="13">
        <f t="shared" si="4"/>
        <v>0.21858473936088041</v>
      </c>
      <c r="I33" s="19">
        <f t="shared" si="5"/>
        <v>0.97693370935249035</v>
      </c>
      <c r="J33" s="16">
        <f t="shared" si="6"/>
        <v>731.65660387856212</v>
      </c>
      <c r="K33" s="14">
        <v>6</v>
      </c>
      <c r="L33" s="21">
        <f t="shared" si="7"/>
        <v>70.487148735892319</v>
      </c>
      <c r="M33" s="14"/>
      <c r="N33" s="14"/>
    </row>
    <row r="34" spans="1:14" ht="18" customHeight="1" x14ac:dyDescent="0.2">
      <c r="A34" s="10" t="s">
        <v>42</v>
      </c>
      <c r="B34" s="13">
        <v>4198671.33</v>
      </c>
      <c r="C34" s="17">
        <f t="shared" si="0"/>
        <v>240.95999999996275</v>
      </c>
      <c r="D34" s="16">
        <f t="shared" si="1"/>
        <v>722.87999999988824</v>
      </c>
      <c r="E34" s="13">
        <v>1566817.89</v>
      </c>
      <c r="F34" s="17">
        <f t="shared" si="2"/>
        <v>50.339999999850988</v>
      </c>
      <c r="G34" s="16">
        <f t="shared" si="3"/>
        <v>151.01999999955297</v>
      </c>
      <c r="H34" s="13">
        <f t="shared" si="4"/>
        <v>0.20891434262889597</v>
      </c>
      <c r="I34" s="19">
        <f t="shared" si="5"/>
        <v>0.978866711125563</v>
      </c>
      <c r="J34" s="16">
        <f t="shared" si="6"/>
        <v>738.48665174104769</v>
      </c>
      <c r="K34" s="14">
        <v>6</v>
      </c>
      <c r="L34" s="21">
        <f t="shared" si="7"/>
        <v>71.145149493357181</v>
      </c>
      <c r="M34" s="14"/>
      <c r="N34" s="14"/>
    </row>
    <row r="35" spans="1:14" ht="18" customHeight="1" x14ac:dyDescent="0.2">
      <c r="A35" s="10" t="s">
        <v>43</v>
      </c>
      <c r="B35" s="13">
        <v>4198921.8899999997</v>
      </c>
      <c r="C35" s="17">
        <f t="shared" si="0"/>
        <v>250.55999999959022</v>
      </c>
      <c r="D35" s="16">
        <f t="shared" si="1"/>
        <v>751.67999999877065</v>
      </c>
      <c r="E35" s="13">
        <v>1566869.55</v>
      </c>
      <c r="F35" s="17">
        <f t="shared" si="2"/>
        <v>51.660000000149012</v>
      </c>
      <c r="G35" s="16">
        <f t="shared" si="3"/>
        <v>154.98000000044703</v>
      </c>
      <c r="H35" s="13">
        <f t="shared" si="4"/>
        <v>0.20617816092047214</v>
      </c>
      <c r="I35" s="19">
        <f t="shared" si="5"/>
        <v>0.97939978224933255</v>
      </c>
      <c r="J35" s="16">
        <f t="shared" si="6"/>
        <v>767.49047081920855</v>
      </c>
      <c r="K35" s="14">
        <v>6</v>
      </c>
      <c r="L35" s="21">
        <f t="shared" si="7"/>
        <v>73.939351716686772</v>
      </c>
      <c r="M35" s="14"/>
      <c r="N35" s="14"/>
    </row>
    <row r="36" spans="1:14" ht="18" customHeight="1" x14ac:dyDescent="0.2">
      <c r="A36" s="10" t="s">
        <v>44</v>
      </c>
      <c r="B36" s="13">
        <v>4199176.53</v>
      </c>
      <c r="C36" s="17">
        <f t="shared" si="0"/>
        <v>254.64000000059605</v>
      </c>
      <c r="D36" s="16">
        <f t="shared" si="1"/>
        <v>763.92000000178814</v>
      </c>
      <c r="E36" s="13">
        <v>1566921.39</v>
      </c>
      <c r="F36" s="17">
        <f t="shared" si="2"/>
        <v>51.839999999850988</v>
      </c>
      <c r="G36" s="16">
        <f t="shared" si="3"/>
        <v>155.51999999955297</v>
      </c>
      <c r="H36" s="13">
        <f t="shared" si="4"/>
        <v>0.20358152686038974</v>
      </c>
      <c r="I36" s="19">
        <f t="shared" si="5"/>
        <v>0.97989995794295071</v>
      </c>
      <c r="J36" s="16">
        <f t="shared" si="6"/>
        <v>779.58978751814914</v>
      </c>
      <c r="K36" s="14">
        <v>6</v>
      </c>
      <c r="L36" s="21">
        <f t="shared" si="7"/>
        <v>75.104989163598177</v>
      </c>
      <c r="M36" s="14"/>
      <c r="N36" s="14"/>
    </row>
    <row r="37" spans="1:14" ht="18" customHeight="1" x14ac:dyDescent="0.2">
      <c r="A37" s="10" t="s">
        <v>45</v>
      </c>
      <c r="B37" s="13">
        <v>4199432.97</v>
      </c>
      <c r="C37" s="17">
        <f t="shared" si="0"/>
        <v>256.43999999947846</v>
      </c>
      <c r="D37" s="16">
        <f t="shared" si="1"/>
        <v>769.31999999843538</v>
      </c>
      <c r="E37" s="13">
        <v>1566972.81</v>
      </c>
      <c r="F37" s="17">
        <f t="shared" si="2"/>
        <v>51.420000000158325</v>
      </c>
      <c r="G37" s="16">
        <f t="shared" si="3"/>
        <v>154.26000000047497</v>
      </c>
      <c r="H37" s="13">
        <f t="shared" si="4"/>
        <v>0.20051474029115154</v>
      </c>
      <c r="I37" s="19">
        <f t="shared" si="5"/>
        <v>0.9804834990011646</v>
      </c>
      <c r="J37" s="16">
        <f t="shared" si="6"/>
        <v>784.63329651356196</v>
      </c>
      <c r="K37" s="14">
        <v>6</v>
      </c>
      <c r="L37" s="21">
        <f t="shared" si="7"/>
        <v>75.590876350054131</v>
      </c>
      <c r="M37" s="14"/>
      <c r="N37" s="14"/>
    </row>
    <row r="38" spans="1:14" ht="18" customHeight="1" x14ac:dyDescent="0.2">
      <c r="A38" s="10" t="s">
        <v>46</v>
      </c>
      <c r="B38" s="13">
        <v>4199684.49</v>
      </c>
      <c r="C38" s="17">
        <f t="shared" si="0"/>
        <v>251.52000000048429</v>
      </c>
      <c r="D38" s="16">
        <f t="shared" si="1"/>
        <v>754.56000000145286</v>
      </c>
      <c r="E38" s="13">
        <v>1567024.77</v>
      </c>
      <c r="F38" s="17">
        <f t="shared" si="2"/>
        <v>51.959999999962747</v>
      </c>
      <c r="G38" s="16">
        <f t="shared" si="3"/>
        <v>155.87999999988824</v>
      </c>
      <c r="H38" s="13">
        <f t="shared" si="4"/>
        <v>0.20658396946510299</v>
      </c>
      <c r="I38" s="19">
        <f t="shared" si="5"/>
        <v>0.97932111051655912</v>
      </c>
      <c r="J38" s="16">
        <f t="shared" si="6"/>
        <v>770.49293832075944</v>
      </c>
      <c r="K38" s="14">
        <v>6</v>
      </c>
      <c r="L38" s="21">
        <f t="shared" si="7"/>
        <v>74.228606774639644</v>
      </c>
      <c r="M38" s="14"/>
      <c r="N38" s="14"/>
    </row>
    <row r="39" spans="1:14" ht="18" customHeight="1" x14ac:dyDescent="0.2">
      <c r="A39" s="10" t="s">
        <v>47</v>
      </c>
      <c r="B39" s="13">
        <v>4199931.1500000004</v>
      </c>
      <c r="C39" s="17">
        <f t="shared" si="0"/>
        <v>246.66000000014901</v>
      </c>
      <c r="D39" s="16">
        <f t="shared" si="1"/>
        <v>739.98000000044703</v>
      </c>
      <c r="E39" s="13">
        <v>1567076.49</v>
      </c>
      <c r="F39" s="17">
        <f t="shared" si="2"/>
        <v>51.71999999997206</v>
      </c>
      <c r="G39" s="16">
        <f t="shared" si="3"/>
        <v>155.15999999991618</v>
      </c>
      <c r="H39" s="13">
        <f t="shared" si="4"/>
        <v>0.209681342738753</v>
      </c>
      <c r="I39" s="19">
        <f t="shared" si="5"/>
        <v>0.97871617848942916</v>
      </c>
      <c r="J39" s="16">
        <f t="shared" si="6"/>
        <v>756.07210370482233</v>
      </c>
      <c r="K39" s="14">
        <v>6</v>
      </c>
      <c r="L39" s="21">
        <f t="shared" si="7"/>
        <v>72.839316349212169</v>
      </c>
      <c r="M39" s="14"/>
      <c r="N39" s="14"/>
    </row>
    <row r="40" spans="1:14" ht="18" customHeight="1" x14ac:dyDescent="0.2">
      <c r="A40" s="10" t="s">
        <v>48</v>
      </c>
      <c r="B40" s="13">
        <v>4200164</v>
      </c>
      <c r="C40" s="17">
        <f t="shared" si="0"/>
        <v>232.84999999962747</v>
      </c>
      <c r="D40" s="16">
        <f t="shared" si="1"/>
        <v>698.54999999888241</v>
      </c>
      <c r="E40" s="13">
        <v>1567129.17</v>
      </c>
      <c r="F40" s="17">
        <f t="shared" si="2"/>
        <v>52.679999999934807</v>
      </c>
      <c r="G40" s="16">
        <f t="shared" si="3"/>
        <v>158.03999999980442</v>
      </c>
      <c r="H40" s="13">
        <f t="shared" si="4"/>
        <v>0.22624006871384619</v>
      </c>
      <c r="I40" s="19">
        <f t="shared" si="5"/>
        <v>0.97535005225402072</v>
      </c>
      <c r="J40" s="16">
        <f t="shared" si="6"/>
        <v>716.20440106046317</v>
      </c>
      <c r="K40" s="14">
        <v>6</v>
      </c>
      <c r="L40" s="21">
        <f t="shared" si="7"/>
        <v>68.998497211990667</v>
      </c>
      <c r="M40" s="14"/>
      <c r="N40" s="14"/>
    </row>
    <row r="41" spans="1:14" ht="18" customHeight="1" x14ac:dyDescent="0.2">
      <c r="A41" s="10" t="s">
        <v>49</v>
      </c>
      <c r="B41" s="13">
        <v>4200375.51</v>
      </c>
      <c r="C41" s="17">
        <f t="shared" si="0"/>
        <v>211.50999999977648</v>
      </c>
      <c r="D41" s="16">
        <f t="shared" si="1"/>
        <v>634.52999999932945</v>
      </c>
      <c r="E41" s="13">
        <v>1567180.23</v>
      </c>
      <c r="F41" s="17">
        <f t="shared" si="2"/>
        <v>51.060000000055879</v>
      </c>
      <c r="G41" s="16">
        <f t="shared" si="3"/>
        <v>153.18000000016764</v>
      </c>
      <c r="H41" s="13">
        <f t="shared" si="4"/>
        <v>0.24140702567306432</v>
      </c>
      <c r="I41" s="19">
        <f t="shared" si="5"/>
        <v>0.9720760631773897</v>
      </c>
      <c r="J41" s="16">
        <f t="shared" si="6"/>
        <v>652.75756089010599</v>
      </c>
      <c r="K41" s="14">
        <v>6</v>
      </c>
      <c r="L41" s="21">
        <f t="shared" si="7"/>
        <v>62.886084864172062</v>
      </c>
      <c r="M41" s="14"/>
      <c r="N41" s="14"/>
    </row>
    <row r="42" spans="1:14" ht="18" customHeight="1" x14ac:dyDescent="0.2">
      <c r="A42" s="22"/>
      <c r="B42" s="22">
        <v>4200375.51</v>
      </c>
      <c r="C42" s="13"/>
      <c r="D42" s="16">
        <f>SUM(D18:D41)</f>
        <v>16216.740000000224</v>
      </c>
      <c r="E42" s="13"/>
      <c r="F42" s="13"/>
      <c r="G42" s="16">
        <f>SUM(G18:G41)</f>
        <v>3735.9000000001397</v>
      </c>
      <c r="H42" s="13">
        <f t="shared" si="4"/>
        <v>0.23037305895020135</v>
      </c>
      <c r="I42" s="19">
        <f t="shared" si="5"/>
        <v>0.9744757128927628</v>
      </c>
      <c r="J42" s="16">
        <f t="shared" si="6"/>
        <v>16641.502487384012</v>
      </c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F10:K10"/>
    <mergeCell ref="F11:K11"/>
    <mergeCell ref="F12:K12"/>
    <mergeCell ref="K15:K16"/>
    <mergeCell ref="L15:L16"/>
    <mergeCell ref="A15:A16"/>
    <mergeCell ref="H15:H16"/>
    <mergeCell ref="I15:I16"/>
    <mergeCell ref="J15:J16"/>
    <mergeCell ref="M15:N15"/>
    <mergeCell ref="B15:D15"/>
    <mergeCell ref="E15:G15"/>
  </mergeCells>
  <printOptions gridLines="1" gridLinesSet="0"/>
  <pageMargins left="0.74791700000000005" right="0.74791700000000005" top="0.98402800000000012" bottom="0.98402800000000012" header="0.5" footer="0.5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44" zoomScale="115" zoomScaleNormal="115" workbookViewId="0">
      <selection sqref="A1:N58"/>
    </sheetView>
  </sheetViews>
  <sheetFormatPr defaultColWidth="8" defaultRowHeight="12.75" customHeight="1" x14ac:dyDescent="0.2"/>
  <cols>
    <col min="1" max="1" width="7.5703125" style="1" customWidth="1"/>
    <col min="2" max="2" width="14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82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83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84</v>
      </c>
      <c r="C15" s="52"/>
      <c r="D15" s="52"/>
      <c r="E15" s="53" t="s">
        <v>85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1">
        <v>1609.67804</v>
      </c>
      <c r="C17" s="10"/>
      <c r="D17" s="10"/>
      <c r="E17" s="28">
        <v>624.20420000000001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1">
        <v>1609.6861200000001</v>
      </c>
      <c r="C18" s="17">
        <f t="shared" ref="C18:C41" si="0">B18-B17</f>
        <v>8.0800000000635919E-3</v>
      </c>
      <c r="D18" s="16">
        <f t="shared" ref="D18:D41" si="1">C18*4800</f>
        <v>38.784000000305241</v>
      </c>
      <c r="E18" s="28">
        <v>624.20600000000002</v>
      </c>
      <c r="F18" s="17">
        <f t="shared" ref="F18:F41" si="2">E18-E17</f>
        <v>1.8000000000029104E-3</v>
      </c>
      <c r="G18" s="16">
        <f t="shared" ref="G18:G41" si="3">F18*4800</f>
        <v>8.6400000000139698</v>
      </c>
      <c r="H18" s="13">
        <f t="shared" ref="H18:H41" si="4">G18/D18</f>
        <v>0.2227722772263297</v>
      </c>
      <c r="I18" s="19">
        <f t="shared" ref="I18:I41" si="5">1/SQRT(1+H18*H18)</f>
        <v>0.97607323091684584</v>
      </c>
      <c r="J18" s="16">
        <f t="shared" ref="J18:J41" si="6">SQRT(D18*D18+G18*G18)</f>
        <v>39.734723555398219</v>
      </c>
      <c r="K18" s="14">
        <v>6</v>
      </c>
      <c r="L18" s="21">
        <f t="shared" ref="L18:L41" si="7">D18/I18/K18/1.73</f>
        <v>3.8280080496530076</v>
      </c>
      <c r="M18" s="14"/>
      <c r="N18" s="14"/>
    </row>
    <row r="19" spans="1:14" ht="18" customHeight="1" x14ac:dyDescent="0.2">
      <c r="A19" s="10" t="s">
        <v>27</v>
      </c>
      <c r="B19" s="11">
        <v>1609.6934799999999</v>
      </c>
      <c r="C19" s="17">
        <f t="shared" si="0"/>
        <v>7.359999999835054E-3</v>
      </c>
      <c r="D19" s="16">
        <f t="shared" si="1"/>
        <v>35.327999999208259</v>
      </c>
      <c r="E19" s="28">
        <v>624.20723999999996</v>
      </c>
      <c r="F19" s="17">
        <f t="shared" si="2"/>
        <v>1.2399999999388456E-3</v>
      </c>
      <c r="G19" s="16">
        <f t="shared" si="3"/>
        <v>5.9519999997064588</v>
      </c>
      <c r="H19" s="13">
        <f t="shared" si="4"/>
        <v>0.16847826086503198</v>
      </c>
      <c r="I19" s="19">
        <f t="shared" si="5"/>
        <v>0.98610270304065561</v>
      </c>
      <c r="J19" s="16">
        <f t="shared" si="6"/>
        <v>35.825882933161111</v>
      </c>
      <c r="K19" s="14">
        <v>6</v>
      </c>
      <c r="L19" s="21">
        <f t="shared" si="7"/>
        <v>3.4514338085897021</v>
      </c>
      <c r="M19" s="14"/>
      <c r="N19" s="14"/>
    </row>
    <row r="20" spans="1:14" ht="18" customHeight="1" x14ac:dyDescent="0.2">
      <c r="A20" s="10" t="s">
        <v>28</v>
      </c>
      <c r="B20" s="11">
        <v>1609.70092</v>
      </c>
      <c r="C20" s="17">
        <f t="shared" si="0"/>
        <v>7.4400000000878208E-3</v>
      </c>
      <c r="D20" s="16">
        <f t="shared" si="1"/>
        <v>35.71200000042154</v>
      </c>
      <c r="E20" s="28">
        <v>624.20867999999996</v>
      </c>
      <c r="F20" s="17">
        <f t="shared" si="2"/>
        <v>1.4400000000023283E-3</v>
      </c>
      <c r="G20" s="16">
        <f t="shared" si="3"/>
        <v>6.9120000000111759</v>
      </c>
      <c r="H20" s="13">
        <f t="shared" si="4"/>
        <v>0.19354838709480252</v>
      </c>
      <c r="I20" s="19">
        <f t="shared" si="5"/>
        <v>0.98177985059064254</v>
      </c>
      <c r="J20" s="16">
        <f t="shared" si="6"/>
        <v>36.374753442879339</v>
      </c>
      <c r="K20" s="14">
        <v>6</v>
      </c>
      <c r="L20" s="21">
        <f t="shared" si="7"/>
        <v>3.5043115070211308</v>
      </c>
      <c r="M20" s="14"/>
      <c r="N20" s="14"/>
    </row>
    <row r="21" spans="1:14" ht="18" customHeight="1" x14ac:dyDescent="0.2">
      <c r="A21" s="10" t="s">
        <v>29</v>
      </c>
      <c r="B21" s="11">
        <v>1609.70876</v>
      </c>
      <c r="C21" s="17">
        <f t="shared" si="0"/>
        <v>7.8399999999874126E-3</v>
      </c>
      <c r="D21" s="16">
        <f t="shared" si="1"/>
        <v>37.63199999993958</v>
      </c>
      <c r="E21" s="28">
        <v>624.21036000000004</v>
      </c>
      <c r="F21" s="17">
        <f t="shared" si="2"/>
        <v>1.6800000000785076E-3</v>
      </c>
      <c r="G21" s="16">
        <f t="shared" si="3"/>
        <v>8.0640000003768364</v>
      </c>
      <c r="H21" s="13">
        <f t="shared" si="4"/>
        <v>0.21428571429607204</v>
      </c>
      <c r="I21" s="19">
        <f t="shared" si="5"/>
        <v>0.97780241407533441</v>
      </c>
      <c r="J21" s="16">
        <f t="shared" si="6"/>
        <v>38.486303018106717</v>
      </c>
      <c r="K21" s="14">
        <v>6</v>
      </c>
      <c r="L21" s="21">
        <f t="shared" si="7"/>
        <v>3.7077363215902426</v>
      </c>
      <c r="M21" s="14"/>
      <c r="N21" s="14"/>
    </row>
    <row r="22" spans="1:14" ht="18" customHeight="1" x14ac:dyDescent="0.2">
      <c r="A22" s="10" t="s">
        <v>30</v>
      </c>
      <c r="B22" s="11">
        <v>1609.7166</v>
      </c>
      <c r="C22" s="17">
        <f t="shared" si="0"/>
        <v>7.8399999999874126E-3</v>
      </c>
      <c r="D22" s="16">
        <f t="shared" si="1"/>
        <v>37.63199999993958</v>
      </c>
      <c r="E22" s="28">
        <v>624.21195999999998</v>
      </c>
      <c r="F22" s="17">
        <f t="shared" si="2"/>
        <v>1.5999999999394277E-3</v>
      </c>
      <c r="G22" s="16">
        <f t="shared" si="3"/>
        <v>7.6799999997092527</v>
      </c>
      <c r="H22" s="13">
        <f t="shared" si="4"/>
        <v>0.20408163264566281</v>
      </c>
      <c r="I22" s="19">
        <f t="shared" si="5"/>
        <v>0.97980405878182708</v>
      </c>
      <c r="J22" s="16">
        <f t="shared" si="6"/>
        <v>38.407679232036223</v>
      </c>
      <c r="K22" s="14">
        <v>6</v>
      </c>
      <c r="L22" s="21">
        <f t="shared" si="7"/>
        <v>3.7001617757260328</v>
      </c>
      <c r="M22" s="14"/>
      <c r="N22" s="14"/>
    </row>
    <row r="23" spans="1:14" ht="18" customHeight="1" x14ac:dyDescent="0.2">
      <c r="A23" s="10" t="s">
        <v>31</v>
      </c>
      <c r="B23" s="11">
        <v>1609.72452</v>
      </c>
      <c r="C23" s="17">
        <f t="shared" si="0"/>
        <v>7.9200000000128057E-3</v>
      </c>
      <c r="D23" s="16">
        <f t="shared" si="1"/>
        <v>38.016000000061467</v>
      </c>
      <c r="E23" s="28">
        <v>624.21360000000004</v>
      </c>
      <c r="F23" s="17">
        <f t="shared" si="2"/>
        <v>1.640000000065811E-3</v>
      </c>
      <c r="G23" s="16">
        <f t="shared" si="3"/>
        <v>7.872000000315893</v>
      </c>
      <c r="H23" s="13">
        <f t="shared" si="4"/>
        <v>0.20707070707868175</v>
      </c>
      <c r="I23" s="19">
        <f t="shared" si="5"/>
        <v>0.97922657057940321</v>
      </c>
      <c r="J23" s="16">
        <f t="shared" si="6"/>
        <v>38.822475964441615</v>
      </c>
      <c r="K23" s="14">
        <v>6</v>
      </c>
      <c r="L23" s="21">
        <f t="shared" si="7"/>
        <v>3.7401229252833921</v>
      </c>
      <c r="M23" s="14"/>
      <c r="N23" s="14"/>
    </row>
    <row r="24" spans="1:14" ht="18" customHeight="1" x14ac:dyDescent="0.2">
      <c r="A24" s="10" t="s">
        <v>32</v>
      </c>
      <c r="B24" s="11">
        <v>1609.73368</v>
      </c>
      <c r="C24" s="17">
        <f t="shared" si="0"/>
        <v>9.1600000000653381E-3</v>
      </c>
      <c r="D24" s="16">
        <f t="shared" si="1"/>
        <v>43.968000000313623</v>
      </c>
      <c r="E24" s="28">
        <v>624.21523999999999</v>
      </c>
      <c r="F24" s="17">
        <f t="shared" si="2"/>
        <v>1.6399999999521242E-3</v>
      </c>
      <c r="G24" s="16">
        <f t="shared" si="3"/>
        <v>7.8719999997701962</v>
      </c>
      <c r="H24" s="13">
        <f t="shared" si="4"/>
        <v>0.17903930130353995</v>
      </c>
      <c r="I24" s="19">
        <f t="shared" si="5"/>
        <v>0.98434777479365532</v>
      </c>
      <c r="J24" s="16">
        <f t="shared" si="6"/>
        <v>44.66714013706229</v>
      </c>
      <c r="K24" s="14">
        <v>6</v>
      </c>
      <c r="L24" s="21">
        <f t="shared" si="7"/>
        <v>4.3031926914318186</v>
      </c>
      <c r="M24" s="14"/>
      <c r="N24" s="14"/>
    </row>
    <row r="25" spans="1:14" ht="18" customHeight="1" x14ac:dyDescent="0.2">
      <c r="A25" s="10" t="s">
        <v>33</v>
      </c>
      <c r="B25" s="11">
        <v>1609.7492</v>
      </c>
      <c r="C25" s="17">
        <f t="shared" si="0"/>
        <v>1.5519999999924039E-2</v>
      </c>
      <c r="D25" s="16">
        <f t="shared" si="1"/>
        <v>74.495999999635387</v>
      </c>
      <c r="E25" s="28">
        <v>624.21828000000005</v>
      </c>
      <c r="F25" s="17">
        <f t="shared" si="2"/>
        <v>3.0400000000554428E-3</v>
      </c>
      <c r="G25" s="16">
        <f t="shared" si="3"/>
        <v>14.592000000266125</v>
      </c>
      <c r="H25" s="13">
        <f t="shared" si="4"/>
        <v>0.19587628866432485</v>
      </c>
      <c r="I25" s="19">
        <f t="shared" si="5"/>
        <v>0.98135118766401441</v>
      </c>
      <c r="J25" s="16">
        <f t="shared" si="6"/>
        <v>75.911662344816563</v>
      </c>
      <c r="K25" s="14">
        <v>6</v>
      </c>
      <c r="L25" s="21">
        <f t="shared" si="7"/>
        <v>7.3132622682867607</v>
      </c>
      <c r="M25" s="14"/>
      <c r="N25" s="14"/>
    </row>
    <row r="26" spans="1:14" ht="18" customHeight="1" x14ac:dyDescent="0.2">
      <c r="A26" s="10" t="s">
        <v>34</v>
      </c>
      <c r="B26" s="11">
        <v>1609.77412</v>
      </c>
      <c r="C26" s="17">
        <f t="shared" si="0"/>
        <v>2.4920000000065556E-2</v>
      </c>
      <c r="D26" s="16">
        <f t="shared" si="1"/>
        <v>119.61600000031467</v>
      </c>
      <c r="E26" s="28">
        <v>624.22667999999999</v>
      </c>
      <c r="F26" s="17">
        <f t="shared" si="2"/>
        <v>8.3999999999377906E-3</v>
      </c>
      <c r="G26" s="16">
        <f t="shared" si="3"/>
        <v>40.319999999701395</v>
      </c>
      <c r="H26" s="13">
        <f t="shared" si="4"/>
        <v>0.33707865168201012</v>
      </c>
      <c r="I26" s="19">
        <f t="shared" si="5"/>
        <v>0.94761318670505124</v>
      </c>
      <c r="J26" s="16">
        <f t="shared" si="6"/>
        <v>126.22872040883247</v>
      </c>
      <c r="K26" s="14">
        <v>6</v>
      </c>
      <c r="L26" s="21">
        <f t="shared" si="7"/>
        <v>12.160763045166902</v>
      </c>
      <c r="M26" s="14"/>
      <c r="N26" s="14"/>
    </row>
    <row r="27" spans="1:14" ht="18" customHeight="1" x14ac:dyDescent="0.2">
      <c r="A27" s="34" t="s">
        <v>35</v>
      </c>
      <c r="B27" s="11">
        <v>1609.81</v>
      </c>
      <c r="C27" s="17">
        <f t="shared" si="0"/>
        <v>3.5879999999906431E-2</v>
      </c>
      <c r="D27" s="16">
        <f t="shared" si="1"/>
        <v>172.22399999955087</v>
      </c>
      <c r="E27" s="28">
        <v>624.23856000000001</v>
      </c>
      <c r="F27" s="17">
        <f t="shared" si="2"/>
        <v>1.1880000000019209E-2</v>
      </c>
      <c r="G27" s="16">
        <f t="shared" si="3"/>
        <v>57.024000000092201</v>
      </c>
      <c r="H27" s="13">
        <f t="shared" si="4"/>
        <v>0.33110367893116471</v>
      </c>
      <c r="I27" s="19">
        <f t="shared" si="5"/>
        <v>0.94931637965269267</v>
      </c>
      <c r="J27" s="16">
        <f t="shared" si="6"/>
        <v>181.41897020944589</v>
      </c>
      <c r="K27" s="14">
        <v>6</v>
      </c>
      <c r="L27" s="21">
        <f t="shared" si="7"/>
        <v>17.477742794744305</v>
      </c>
      <c r="M27" s="14"/>
      <c r="N27" s="14"/>
    </row>
    <row r="28" spans="1:14" ht="18" customHeight="1" x14ac:dyDescent="0.2">
      <c r="A28" s="10" t="s">
        <v>36</v>
      </c>
      <c r="B28" s="11">
        <v>1609.8512800000001</v>
      </c>
      <c r="C28" s="17">
        <f t="shared" si="0"/>
        <v>4.1280000000142536E-2</v>
      </c>
      <c r="D28" s="16">
        <f t="shared" si="1"/>
        <v>198.14400000068417</v>
      </c>
      <c r="E28" s="28">
        <v>624.25319999999999</v>
      </c>
      <c r="F28" s="17">
        <f t="shared" si="2"/>
        <v>1.4639999999985776E-2</v>
      </c>
      <c r="G28" s="16">
        <f t="shared" si="3"/>
        <v>70.271999999931722</v>
      </c>
      <c r="H28" s="13">
        <f t="shared" si="4"/>
        <v>0.3546511627891285</v>
      </c>
      <c r="I28" s="19">
        <f t="shared" si="5"/>
        <v>0.94248343952537983</v>
      </c>
      <c r="J28" s="16">
        <f t="shared" si="6"/>
        <v>210.23605475812548</v>
      </c>
      <c r="K28" s="14">
        <v>6</v>
      </c>
      <c r="L28" s="21">
        <f t="shared" si="7"/>
        <v>20.253955179010159</v>
      </c>
      <c r="M28" s="14"/>
      <c r="N28" s="14"/>
    </row>
    <row r="29" spans="1:14" ht="18" customHeight="1" x14ac:dyDescent="0.2">
      <c r="A29" s="10" t="s">
        <v>37</v>
      </c>
      <c r="B29" s="11">
        <v>1609.89744</v>
      </c>
      <c r="C29" s="17">
        <f t="shared" si="0"/>
        <v>4.6159999999872525E-2</v>
      </c>
      <c r="D29" s="16">
        <f t="shared" si="1"/>
        <v>221.56799999938812</v>
      </c>
      <c r="E29" s="28">
        <v>624.27088000000003</v>
      </c>
      <c r="F29" s="17">
        <f t="shared" si="2"/>
        <v>1.7680000000041218E-2</v>
      </c>
      <c r="G29" s="16">
        <f t="shared" si="3"/>
        <v>84.864000000197848</v>
      </c>
      <c r="H29" s="13">
        <f t="shared" si="4"/>
        <v>0.38301559792222795</v>
      </c>
      <c r="I29" s="19">
        <f t="shared" si="5"/>
        <v>0.93384525019117792</v>
      </c>
      <c r="J29" s="16">
        <f t="shared" si="6"/>
        <v>237.26415051533266</v>
      </c>
      <c r="K29" s="14">
        <v>6</v>
      </c>
      <c r="L29" s="21">
        <f t="shared" si="7"/>
        <v>22.857817968721836</v>
      </c>
      <c r="M29" s="14"/>
      <c r="N29" s="14"/>
    </row>
    <row r="30" spans="1:14" ht="18" customHeight="1" x14ac:dyDescent="0.2">
      <c r="A30" s="10" t="s">
        <v>38</v>
      </c>
      <c r="B30" s="11">
        <v>1609.94048</v>
      </c>
      <c r="C30" s="17">
        <f t="shared" si="0"/>
        <v>4.3040000000019063E-2</v>
      </c>
      <c r="D30" s="16">
        <f t="shared" si="1"/>
        <v>206.5920000000915</v>
      </c>
      <c r="E30" s="28">
        <v>624.28372000000002</v>
      </c>
      <c r="F30" s="17">
        <f t="shared" si="2"/>
        <v>1.2839999999982865E-2</v>
      </c>
      <c r="G30" s="16">
        <f t="shared" si="3"/>
        <v>61.631999999917753</v>
      </c>
      <c r="H30" s="13">
        <f t="shared" si="4"/>
        <v>0.29832713754593815</v>
      </c>
      <c r="I30" s="19">
        <f t="shared" si="5"/>
        <v>0.95826636196583903</v>
      </c>
      <c r="J30" s="16">
        <f t="shared" si="6"/>
        <v>215.58932693440013</v>
      </c>
      <c r="K30" s="14">
        <v>6</v>
      </c>
      <c r="L30" s="21">
        <f t="shared" si="7"/>
        <v>20.769684675761095</v>
      </c>
      <c r="M30" s="14"/>
      <c r="N30" s="14"/>
    </row>
    <row r="31" spans="1:14" ht="18" customHeight="1" x14ac:dyDescent="0.2">
      <c r="A31" s="10" t="s">
        <v>39</v>
      </c>
      <c r="B31" s="11">
        <v>1609.9837199999999</v>
      </c>
      <c r="C31" s="17">
        <f t="shared" si="0"/>
        <v>4.3239999999968859E-2</v>
      </c>
      <c r="D31" s="16">
        <f t="shared" si="1"/>
        <v>207.55199999985052</v>
      </c>
      <c r="E31" s="28">
        <v>624.29819999999995</v>
      </c>
      <c r="F31" s="17">
        <f t="shared" si="2"/>
        <v>1.4479999999934989E-2</v>
      </c>
      <c r="G31" s="16">
        <f t="shared" si="3"/>
        <v>69.503999999687949</v>
      </c>
      <c r="H31" s="13">
        <f t="shared" si="4"/>
        <v>0.33487511563241024</v>
      </c>
      <c r="I31" s="19">
        <f t="shared" si="5"/>
        <v>0.9482437899301891</v>
      </c>
      <c r="J31" s="16">
        <f t="shared" si="6"/>
        <v>218.88042105198576</v>
      </c>
      <c r="K31" s="14">
        <v>6</v>
      </c>
      <c r="L31" s="21">
        <f t="shared" si="7"/>
        <v>21.086745766087258</v>
      </c>
      <c r="M31" s="14"/>
      <c r="N31" s="14"/>
    </row>
    <row r="32" spans="1:14" ht="18" customHeight="1" x14ac:dyDescent="0.2">
      <c r="A32" s="10" t="s">
        <v>40</v>
      </c>
      <c r="B32" s="11">
        <v>1610.028</v>
      </c>
      <c r="C32" s="17">
        <f t="shared" si="0"/>
        <v>4.4280000000071595E-2</v>
      </c>
      <c r="D32" s="16">
        <f t="shared" si="1"/>
        <v>212.54400000034366</v>
      </c>
      <c r="E32" s="28">
        <v>624.31583999999998</v>
      </c>
      <c r="F32" s="17">
        <f t="shared" si="2"/>
        <v>1.7640000000028522E-2</v>
      </c>
      <c r="G32" s="16">
        <f t="shared" si="3"/>
        <v>84.672000000136904</v>
      </c>
      <c r="H32" s="13">
        <f t="shared" si="4"/>
        <v>0.3983739837398374</v>
      </c>
      <c r="I32" s="19">
        <f t="shared" si="5"/>
        <v>0.9289966617216755</v>
      </c>
      <c r="J32" s="16">
        <f t="shared" si="6"/>
        <v>228.78876615815136</v>
      </c>
      <c r="K32" s="14">
        <v>6</v>
      </c>
      <c r="L32" s="21">
        <f t="shared" si="7"/>
        <v>22.041306951652345</v>
      </c>
      <c r="M32" s="14"/>
      <c r="N32" s="14"/>
    </row>
    <row r="33" spans="1:14" ht="18" customHeight="1" x14ac:dyDescent="0.2">
      <c r="A33" s="10" t="s">
        <v>41</v>
      </c>
      <c r="B33" s="11">
        <v>1610.0697600000001</v>
      </c>
      <c r="C33" s="17">
        <f t="shared" si="0"/>
        <v>4.1760000000067521E-2</v>
      </c>
      <c r="D33" s="16">
        <f t="shared" si="1"/>
        <v>200.4480000003241</v>
      </c>
      <c r="E33" s="28">
        <v>624.33079999999995</v>
      </c>
      <c r="F33" s="17">
        <f t="shared" si="2"/>
        <v>1.4959999999973661E-2</v>
      </c>
      <c r="G33" s="16">
        <f t="shared" si="3"/>
        <v>71.807999999873573</v>
      </c>
      <c r="H33" s="13">
        <f t="shared" si="4"/>
        <v>0.35823754789151036</v>
      </c>
      <c r="I33" s="19">
        <f t="shared" si="5"/>
        <v>0.94141504688267774</v>
      </c>
      <c r="J33" s="16">
        <f t="shared" si="6"/>
        <v>212.92202696788274</v>
      </c>
      <c r="K33" s="14">
        <v>6</v>
      </c>
      <c r="L33" s="21">
        <f t="shared" si="7"/>
        <v>20.512719361067703</v>
      </c>
      <c r="M33" s="14"/>
      <c r="N33" s="14"/>
    </row>
    <row r="34" spans="1:14" ht="18" customHeight="1" x14ac:dyDescent="0.2">
      <c r="A34" s="10" t="s">
        <v>42</v>
      </c>
      <c r="B34" s="11">
        <v>1610.1096</v>
      </c>
      <c r="C34" s="17">
        <f t="shared" si="0"/>
        <v>3.9839999999912834E-2</v>
      </c>
      <c r="D34" s="16">
        <f t="shared" si="1"/>
        <v>191.2319999995816</v>
      </c>
      <c r="E34" s="28">
        <v>624.34487999999999</v>
      </c>
      <c r="F34" s="17">
        <f t="shared" si="2"/>
        <v>1.4080000000035398E-2</v>
      </c>
      <c r="G34" s="16">
        <f t="shared" si="3"/>
        <v>67.584000000169908</v>
      </c>
      <c r="H34" s="13">
        <f t="shared" si="4"/>
        <v>0.35341365462013563</v>
      </c>
      <c r="I34" s="19">
        <f t="shared" si="5"/>
        <v>0.9428504393778413</v>
      </c>
      <c r="J34" s="16">
        <f t="shared" si="6"/>
        <v>202.82326020420575</v>
      </c>
      <c r="K34" s="14">
        <v>6</v>
      </c>
      <c r="L34" s="21">
        <f t="shared" si="7"/>
        <v>19.539813121792459</v>
      </c>
      <c r="M34" s="14"/>
      <c r="N34" s="14"/>
    </row>
    <row r="35" spans="1:14" ht="18" customHeight="1" x14ac:dyDescent="0.2">
      <c r="A35" s="10" t="s">
        <v>43</v>
      </c>
      <c r="B35" s="11">
        <v>1610.1402</v>
      </c>
      <c r="C35" s="17">
        <f t="shared" si="0"/>
        <v>3.0600000000049477E-2</v>
      </c>
      <c r="D35" s="16">
        <f t="shared" si="1"/>
        <v>146.88000000023749</v>
      </c>
      <c r="E35" s="28">
        <v>624.35396000000003</v>
      </c>
      <c r="F35" s="17">
        <f t="shared" si="2"/>
        <v>9.080000000039945E-3</v>
      </c>
      <c r="G35" s="16">
        <f t="shared" si="3"/>
        <v>43.584000000191736</v>
      </c>
      <c r="H35" s="13">
        <f t="shared" si="4"/>
        <v>0.29673202614461647</v>
      </c>
      <c r="I35" s="19">
        <f t="shared" si="5"/>
        <v>0.95868425383113753</v>
      </c>
      <c r="J35" s="16">
        <f t="shared" si="6"/>
        <v>153.20998484461276</v>
      </c>
      <c r="K35" s="14">
        <v>6</v>
      </c>
      <c r="L35" s="21">
        <f t="shared" si="7"/>
        <v>14.760114146879843</v>
      </c>
      <c r="M35" s="14"/>
      <c r="N35" s="14"/>
    </row>
    <row r="36" spans="1:14" ht="18" customHeight="1" x14ac:dyDescent="0.2">
      <c r="A36" s="10" t="s">
        <v>44</v>
      </c>
      <c r="B36" s="11">
        <v>1610.15976</v>
      </c>
      <c r="C36" s="17">
        <f t="shared" si="0"/>
        <v>1.9559999999955835E-2</v>
      </c>
      <c r="D36" s="16">
        <f t="shared" si="1"/>
        <v>93.887999999788008</v>
      </c>
      <c r="E36" s="28">
        <v>624.35712000000001</v>
      </c>
      <c r="F36" s="17">
        <f t="shared" si="2"/>
        <v>3.1599999999798456E-3</v>
      </c>
      <c r="G36" s="16">
        <f t="shared" si="3"/>
        <v>15.167999999903259</v>
      </c>
      <c r="H36" s="13">
        <f t="shared" si="4"/>
        <v>0.16155419222837325</v>
      </c>
      <c r="I36" s="19">
        <f t="shared" si="5"/>
        <v>0.98720013848895005</v>
      </c>
      <c r="J36" s="16">
        <f t="shared" si="6"/>
        <v>95.105335118263781</v>
      </c>
      <c r="K36" s="14">
        <v>6</v>
      </c>
      <c r="L36" s="21">
        <f t="shared" si="7"/>
        <v>9.1623636915475704</v>
      </c>
      <c r="M36" s="14"/>
      <c r="N36" s="14"/>
    </row>
    <row r="37" spans="1:14" ht="18" customHeight="1" x14ac:dyDescent="0.2">
      <c r="A37" s="10" t="s">
        <v>45</v>
      </c>
      <c r="B37" s="11">
        <v>1610.17372</v>
      </c>
      <c r="C37" s="17">
        <f t="shared" si="0"/>
        <v>1.3959999999997308E-2</v>
      </c>
      <c r="D37" s="16">
        <f t="shared" si="1"/>
        <v>67.007999999987078</v>
      </c>
      <c r="E37" s="28">
        <v>624.35828000000004</v>
      </c>
      <c r="F37" s="17">
        <f t="shared" si="2"/>
        <v>1.1600000000271393E-3</v>
      </c>
      <c r="G37" s="16">
        <f t="shared" si="3"/>
        <v>5.5680000001302687</v>
      </c>
      <c r="H37" s="13">
        <f t="shared" si="4"/>
        <v>8.3094555875885601E-2</v>
      </c>
      <c r="I37" s="19">
        <f t="shared" si="5"/>
        <v>0.99656542324812913</v>
      </c>
      <c r="J37" s="16">
        <f t="shared" si="6"/>
        <v>67.238937290826655</v>
      </c>
      <c r="K37" s="14">
        <v>6</v>
      </c>
      <c r="L37" s="21">
        <f t="shared" si="7"/>
        <v>6.4777396233937052</v>
      </c>
      <c r="M37" s="14"/>
      <c r="N37" s="14"/>
    </row>
    <row r="38" spans="1:14" ht="18" customHeight="1" x14ac:dyDescent="0.2">
      <c r="A38" s="10" t="s">
        <v>46</v>
      </c>
      <c r="B38" s="11">
        <v>1610.1859999999999</v>
      </c>
      <c r="C38" s="17">
        <f t="shared" si="0"/>
        <v>1.22799999999188E-2</v>
      </c>
      <c r="D38" s="16">
        <f t="shared" si="1"/>
        <v>58.943999999610242</v>
      </c>
      <c r="E38" s="28">
        <v>624.35968000000003</v>
      </c>
      <c r="F38" s="17">
        <f t="shared" si="2"/>
        <v>1.3999999999896318E-3</v>
      </c>
      <c r="G38" s="16">
        <f t="shared" si="3"/>
        <v>6.7199999999502324</v>
      </c>
      <c r="H38" s="13">
        <f t="shared" si="4"/>
        <v>0.11400651465788998</v>
      </c>
      <c r="I38" s="19">
        <f t="shared" si="5"/>
        <v>0.99356392934187976</v>
      </c>
      <c r="J38" s="16">
        <f t="shared" si="6"/>
        <v>59.325825202464593</v>
      </c>
      <c r="K38" s="14">
        <v>6</v>
      </c>
      <c r="L38" s="21">
        <f t="shared" si="7"/>
        <v>5.7153974183491902</v>
      </c>
      <c r="M38" s="14"/>
      <c r="N38" s="14"/>
    </row>
    <row r="39" spans="1:14" ht="18" customHeight="1" x14ac:dyDescent="0.2">
      <c r="A39" s="10" t="s">
        <v>47</v>
      </c>
      <c r="B39" s="11">
        <v>1610.19812</v>
      </c>
      <c r="C39" s="17">
        <f t="shared" si="0"/>
        <v>1.2120000000095388E-2</v>
      </c>
      <c r="D39" s="16">
        <f t="shared" si="1"/>
        <v>58.176000000457861</v>
      </c>
      <c r="E39" s="28">
        <v>624.36163999999997</v>
      </c>
      <c r="F39" s="17">
        <f t="shared" si="2"/>
        <v>1.9599999999400097E-3</v>
      </c>
      <c r="G39" s="16">
        <f t="shared" si="3"/>
        <v>9.4079999997120467</v>
      </c>
      <c r="H39" s="13">
        <f t="shared" si="4"/>
        <v>0.16171617161093926</v>
      </c>
      <c r="I39" s="19">
        <f t="shared" si="5"/>
        <v>0.98717495043372427</v>
      </c>
      <c r="J39" s="16">
        <f t="shared" si="6"/>
        <v>58.931803298794911</v>
      </c>
      <c r="K39" s="14">
        <v>6</v>
      </c>
      <c r="L39" s="21">
        <f t="shared" si="7"/>
        <v>5.6774376973790872</v>
      </c>
      <c r="M39" s="14"/>
      <c r="N39" s="14"/>
    </row>
    <row r="40" spans="1:14" ht="18" customHeight="1" x14ac:dyDescent="0.2">
      <c r="A40" s="10" t="s">
        <v>48</v>
      </c>
      <c r="B40" s="11">
        <v>1610.2093199999999</v>
      </c>
      <c r="C40" s="17">
        <f t="shared" si="0"/>
        <v>1.1199999999917054E-2</v>
      </c>
      <c r="D40" s="16">
        <f t="shared" si="1"/>
        <v>53.75999999960186</v>
      </c>
      <c r="E40" s="28">
        <v>624.36324000000002</v>
      </c>
      <c r="F40" s="17">
        <f t="shared" si="2"/>
        <v>1.6000000000531145E-3</v>
      </c>
      <c r="G40" s="16">
        <f t="shared" si="3"/>
        <v>7.6800000002549496</v>
      </c>
      <c r="H40" s="13">
        <f t="shared" si="4"/>
        <v>0.14285714286294321</v>
      </c>
      <c r="I40" s="19">
        <f t="shared" si="5"/>
        <v>0.98994949366036267</v>
      </c>
      <c r="J40" s="16">
        <f t="shared" si="6"/>
        <v>54.305800794768764</v>
      </c>
      <c r="K40" s="14">
        <v>6</v>
      </c>
      <c r="L40" s="21">
        <f t="shared" si="7"/>
        <v>5.2317727162590337</v>
      </c>
      <c r="M40" s="14"/>
      <c r="N40" s="14"/>
    </row>
    <row r="41" spans="1:14" ht="18" customHeight="1" x14ac:dyDescent="0.2">
      <c r="A41" s="10" t="s">
        <v>49</v>
      </c>
      <c r="B41" s="11">
        <v>1610.2195200000001</v>
      </c>
      <c r="C41" s="17">
        <f t="shared" si="0"/>
        <v>1.0200000000168075E-2</v>
      </c>
      <c r="D41" s="16">
        <f t="shared" si="1"/>
        <v>48.960000000806758</v>
      </c>
      <c r="E41" s="28">
        <v>624.36580000000004</v>
      </c>
      <c r="F41" s="17">
        <f t="shared" si="2"/>
        <v>2.5600000000167711E-3</v>
      </c>
      <c r="G41" s="16">
        <f t="shared" si="3"/>
        <v>12.288000000080501</v>
      </c>
      <c r="H41" s="13">
        <f t="shared" si="4"/>
        <v>0.25098039215437135</v>
      </c>
      <c r="I41" s="19">
        <f t="shared" si="5"/>
        <v>0.96991834608293925</v>
      </c>
      <c r="J41" s="16">
        <f t="shared" si="6"/>
        <v>50.478476047529171</v>
      </c>
      <c r="K41" s="14">
        <v>6</v>
      </c>
      <c r="L41" s="21">
        <f t="shared" si="7"/>
        <v>4.8630516423438515</v>
      </c>
      <c r="M41" s="14"/>
      <c r="N41" s="14"/>
    </row>
    <row r="42" spans="1:14" ht="18" customHeight="1" x14ac:dyDescent="0.2">
      <c r="A42" s="22"/>
      <c r="B42" s="22"/>
      <c r="C42" s="13">
        <f>SUM(C18:C41)</f>
        <v>0.54148000000009233</v>
      </c>
      <c r="D42" s="16">
        <f>SUM(D18:D41)</f>
        <v>2599.1040000004432</v>
      </c>
      <c r="E42" s="13"/>
      <c r="F42" s="13">
        <f>SUM(F18:F41)</f>
        <v>0.16160000000002128</v>
      </c>
      <c r="G42" s="16">
        <f>SUM(G18:G41)</f>
        <v>775.68000000010215</v>
      </c>
      <c r="H42" s="13"/>
      <c r="I42" s="19"/>
      <c r="J42" s="16"/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A15:A16"/>
    <mergeCell ref="H15:H16"/>
    <mergeCell ref="I15:I16"/>
    <mergeCell ref="J15:J16"/>
    <mergeCell ref="K15:K16"/>
    <mergeCell ref="L15:L16"/>
    <mergeCell ref="B15:D15"/>
    <mergeCell ref="E15:G15"/>
    <mergeCell ref="M15:N15"/>
    <mergeCell ref="F10:K10"/>
    <mergeCell ref="F11:K11"/>
    <mergeCell ref="F12:K12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40" zoomScaleNormal="100" workbookViewId="0">
      <selection sqref="A1:N56"/>
    </sheetView>
  </sheetViews>
  <sheetFormatPr defaultColWidth="8" defaultRowHeight="12.75" customHeight="1" x14ac:dyDescent="0.2"/>
  <cols>
    <col min="1" max="1" width="7.5703125" style="1" customWidth="1"/>
    <col min="2" max="2" width="12.85546875" style="1" customWidth="1"/>
    <col min="3" max="3" width="9" style="1" customWidth="1"/>
    <col min="4" max="4" width="10.5703125" style="1" customWidth="1"/>
    <col min="5" max="5" width="10.14062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61"/>
      <c r="D2" s="61"/>
      <c r="E2" s="61"/>
      <c r="F2" s="61"/>
      <c r="G2" s="61"/>
      <c r="H2" s="61"/>
      <c r="I2" s="2"/>
      <c r="J2" s="1"/>
    </row>
    <row r="3" spans="1:14" ht="12.75" customHeight="1" x14ac:dyDescent="0.2">
      <c r="A3" s="2"/>
      <c r="B3" s="2"/>
      <c r="C3" s="61"/>
      <c r="D3" s="61"/>
      <c r="E3" s="61"/>
      <c r="F3" s="61"/>
      <c r="G3" s="61"/>
      <c r="H3" s="61"/>
      <c r="I3" s="2"/>
      <c r="J3" s="1"/>
    </row>
    <row r="4" spans="1:14" ht="12.75" customHeight="1" x14ac:dyDescent="0.2">
      <c r="A4" s="2"/>
      <c r="B4" s="2"/>
      <c r="C4" s="61"/>
      <c r="D4" s="61"/>
      <c r="E4" s="61"/>
      <c r="F4" s="61"/>
      <c r="G4" s="61"/>
      <c r="H4" s="61"/>
      <c r="I4" s="2"/>
      <c r="J4" s="1"/>
    </row>
    <row r="5" spans="1:14" ht="12.75" customHeight="1" x14ac:dyDescent="0.2">
      <c r="A5" s="2"/>
      <c r="B5" s="2" t="s">
        <v>0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86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2"/>
      <c r="B7" s="2" t="s">
        <v>87</v>
      </c>
      <c r="C7" s="2"/>
      <c r="D7" s="2"/>
      <c r="E7" s="2"/>
      <c r="F7" s="2"/>
      <c r="G7" s="2"/>
      <c r="H7" s="2"/>
      <c r="I7" s="2"/>
      <c r="J7" s="1"/>
    </row>
    <row r="8" spans="1:14" ht="12.75" customHeight="1" x14ac:dyDescent="0.2">
      <c r="A8" s="4"/>
      <c r="B8" s="2" t="s">
        <v>77</v>
      </c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4"/>
      <c r="G9" s="4"/>
      <c r="H9" s="2"/>
      <c r="I9" s="2"/>
      <c r="J9" s="1"/>
    </row>
    <row r="10" spans="1:14" ht="12.75" customHeight="1" x14ac:dyDescent="0.2">
      <c r="A10" s="4"/>
      <c r="B10" s="2"/>
      <c r="C10" s="4"/>
      <c r="D10" s="4"/>
      <c r="E10" s="4"/>
      <c r="F10" s="4"/>
      <c r="G10" s="2"/>
      <c r="H10" s="5" t="s">
        <v>4</v>
      </c>
      <c r="I10" s="3"/>
      <c r="J10" s="3"/>
      <c r="K10" s="3"/>
      <c r="L10" s="2"/>
    </row>
    <row r="11" spans="1:14" ht="12.75" customHeight="1" x14ac:dyDescent="0.2">
      <c r="A11" s="4"/>
      <c r="B11" s="2"/>
      <c r="C11" s="4"/>
      <c r="D11" s="4"/>
      <c r="E11" s="4"/>
      <c r="F11" s="4"/>
      <c r="G11" s="56" t="s">
        <v>5</v>
      </c>
      <c r="H11" s="56"/>
      <c r="I11" s="56"/>
      <c r="J11" s="56"/>
      <c r="K11" s="56"/>
      <c r="L11" s="56"/>
    </row>
    <row r="12" spans="1:14" ht="12.75" customHeight="1" x14ac:dyDescent="0.2">
      <c r="A12" s="4"/>
      <c r="B12" s="2"/>
      <c r="C12" s="4"/>
      <c r="D12" s="4"/>
      <c r="E12" s="4"/>
      <c r="F12" s="4"/>
      <c r="G12" s="56" t="s">
        <v>6</v>
      </c>
      <c r="H12" s="56"/>
      <c r="I12" s="56"/>
      <c r="J12" s="56"/>
      <c r="K12" s="56"/>
      <c r="L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56" t="s">
        <v>7</v>
      </c>
      <c r="H13" s="56"/>
      <c r="I13" s="56"/>
      <c r="J13" s="56"/>
      <c r="K13" s="56"/>
      <c r="L13" s="56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88</v>
      </c>
      <c r="C15" s="52"/>
      <c r="D15" s="52"/>
      <c r="E15" s="50" t="s">
        <v>89</v>
      </c>
      <c r="F15" s="50"/>
      <c r="G15" s="50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5">
        <v>15149.79952</v>
      </c>
      <c r="C17" s="10"/>
      <c r="D17" s="10"/>
      <c r="E17" s="10">
        <v>6989.1931199999999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7">
        <v>15149.91228</v>
      </c>
      <c r="C18" s="17">
        <f t="shared" ref="C18:C41" si="0">B18-B17</f>
        <v>0.11275999999998021</v>
      </c>
      <c r="D18" s="16">
        <f t="shared" ref="D18:D41" si="1">C18*2400</f>
        <v>270.6239999999525</v>
      </c>
      <c r="E18" s="10">
        <v>6989.2203200000004</v>
      </c>
      <c r="F18" s="17">
        <f t="shared" ref="F18:F41" si="2">E18-E17</f>
        <v>2.7200000000448199E-2</v>
      </c>
      <c r="G18" s="16">
        <f t="shared" ref="G18:G41" si="3">F18*2400</f>
        <v>65.280000001075678</v>
      </c>
      <c r="H18" s="13">
        <f t="shared" ref="H18:H42" si="4">G18/D18</f>
        <v>0.24122029088730909</v>
      </c>
      <c r="I18" s="19">
        <f t="shared" ref="I18:I42" si="5">1/SQRT(1+H18*H18)</f>
        <v>0.97211745700797536</v>
      </c>
      <c r="J18" s="16">
        <f t="shared" ref="J18:J42" si="6">SQRT(D18*D18+G18*G18)</f>
        <v>278.38611275729022</v>
      </c>
      <c r="K18" s="14">
        <v>6</v>
      </c>
      <c r="L18" s="21">
        <f t="shared" ref="L18:L41" si="7">D18/I18/K18/1.73</f>
        <v>26.819471363900796</v>
      </c>
      <c r="M18" s="14"/>
      <c r="N18" s="14"/>
    </row>
    <row r="19" spans="1:14" ht="18" customHeight="1" x14ac:dyDescent="0.2">
      <c r="A19" s="10" t="s">
        <v>27</v>
      </c>
      <c r="B19" s="17">
        <v>15150.014880000001</v>
      </c>
      <c r="C19" s="17">
        <f t="shared" si="0"/>
        <v>0.10260000000016589</v>
      </c>
      <c r="D19" s="16">
        <f t="shared" si="1"/>
        <v>246.24000000039814</v>
      </c>
      <c r="E19" s="10">
        <v>6989.2460799999999</v>
      </c>
      <c r="F19" s="17">
        <f t="shared" si="2"/>
        <v>2.5759999999536376E-2</v>
      </c>
      <c r="G19" s="16">
        <f t="shared" si="3"/>
        <v>61.823999998887302</v>
      </c>
      <c r="H19" s="13">
        <f t="shared" si="4"/>
        <v>0.25107212475141055</v>
      </c>
      <c r="I19" s="19">
        <f t="shared" si="5"/>
        <v>0.96989733568623215</v>
      </c>
      <c r="J19" s="16">
        <f t="shared" si="6"/>
        <v>253.8825409043688</v>
      </c>
      <c r="K19" s="14">
        <v>6</v>
      </c>
      <c r="L19" s="21">
        <f t="shared" si="7"/>
        <v>24.458818969592368</v>
      </c>
      <c r="M19" s="14"/>
      <c r="N19" s="14"/>
    </row>
    <row r="20" spans="1:14" ht="18" customHeight="1" x14ac:dyDescent="0.2">
      <c r="A20" s="10" t="s">
        <v>28</v>
      </c>
      <c r="B20" s="17">
        <v>15150.163039999999</v>
      </c>
      <c r="C20" s="17">
        <f t="shared" si="0"/>
        <v>0.14815999999882479</v>
      </c>
      <c r="D20" s="16">
        <f t="shared" si="1"/>
        <v>355.58399999717949</v>
      </c>
      <c r="E20" s="10">
        <v>6989.2717199999997</v>
      </c>
      <c r="F20" s="17">
        <f t="shared" si="2"/>
        <v>2.5639999999839347E-2</v>
      </c>
      <c r="G20" s="16">
        <f t="shared" si="3"/>
        <v>61.535999999614432</v>
      </c>
      <c r="H20" s="13">
        <f t="shared" si="4"/>
        <v>0.17305615550784775</v>
      </c>
      <c r="I20" s="19">
        <f t="shared" si="5"/>
        <v>0.98535394438909207</v>
      </c>
      <c r="J20" s="16">
        <f t="shared" si="6"/>
        <v>360.86931200913534</v>
      </c>
      <c r="K20" s="14">
        <v>6</v>
      </c>
      <c r="L20" s="21">
        <f t="shared" si="7"/>
        <v>34.765829673327104</v>
      </c>
      <c r="M20" s="14"/>
      <c r="N20" s="14"/>
    </row>
    <row r="21" spans="1:14" ht="18" customHeight="1" x14ac:dyDescent="0.2">
      <c r="A21" s="10" t="s">
        <v>29</v>
      </c>
      <c r="B21" s="17">
        <v>15150.211719999999</v>
      </c>
      <c r="C21" s="17">
        <f t="shared" si="0"/>
        <v>4.86799999998766E-2</v>
      </c>
      <c r="D21" s="16">
        <f t="shared" si="1"/>
        <v>116.83199999970384</v>
      </c>
      <c r="E21" s="10">
        <v>6989.2974000000004</v>
      </c>
      <c r="F21" s="17">
        <f t="shared" si="2"/>
        <v>2.5680000000647851E-2</v>
      </c>
      <c r="G21" s="16">
        <f t="shared" si="3"/>
        <v>61.632000001554843</v>
      </c>
      <c r="H21" s="13">
        <f t="shared" si="4"/>
        <v>0.52752670502697097</v>
      </c>
      <c r="I21" s="19">
        <f t="shared" si="5"/>
        <v>0.88447640414380835</v>
      </c>
      <c r="J21" s="16">
        <f t="shared" si="6"/>
        <v>132.09170923310234</v>
      </c>
      <c r="K21" s="14">
        <v>6</v>
      </c>
      <c r="L21" s="21">
        <f t="shared" si="7"/>
        <v>12.725598192013713</v>
      </c>
      <c r="M21" s="14"/>
      <c r="N21" s="14"/>
    </row>
    <row r="22" spans="1:14" ht="18" customHeight="1" x14ac:dyDescent="0.2">
      <c r="A22" s="10" t="s">
        <v>30</v>
      </c>
      <c r="B22" s="17">
        <v>15150.310600000001</v>
      </c>
      <c r="C22" s="17">
        <f t="shared" si="0"/>
        <v>9.8880000001372537E-2</v>
      </c>
      <c r="D22" s="16">
        <f t="shared" si="1"/>
        <v>237.31200000329409</v>
      </c>
      <c r="E22" s="10">
        <v>6989.3230400000002</v>
      </c>
      <c r="F22" s="17">
        <f t="shared" si="2"/>
        <v>2.5639999999839347E-2</v>
      </c>
      <c r="G22" s="16">
        <f t="shared" si="3"/>
        <v>61.535999999614432</v>
      </c>
      <c r="H22" s="13">
        <f t="shared" si="4"/>
        <v>0.25930420711451702</v>
      </c>
      <c r="I22" s="19">
        <f t="shared" si="5"/>
        <v>0.96798632766221226</v>
      </c>
      <c r="J22" s="16">
        <f t="shared" si="6"/>
        <v>245.16048752096248</v>
      </c>
      <c r="K22" s="14">
        <v>6</v>
      </c>
      <c r="L22" s="21">
        <f t="shared" si="7"/>
        <v>23.618544077164014</v>
      </c>
      <c r="M22" s="14"/>
      <c r="N22" s="14"/>
    </row>
    <row r="23" spans="1:14" ht="18" customHeight="1" x14ac:dyDescent="0.2">
      <c r="A23" s="10" t="s">
        <v>31</v>
      </c>
      <c r="B23" s="17">
        <v>15150.411959999999</v>
      </c>
      <c r="C23" s="17">
        <f t="shared" si="0"/>
        <v>0.10135999999874912</v>
      </c>
      <c r="D23" s="16">
        <f t="shared" si="1"/>
        <v>243.26399999699788</v>
      </c>
      <c r="E23" s="10">
        <v>6989.3485199999996</v>
      </c>
      <c r="F23" s="17">
        <f t="shared" si="2"/>
        <v>2.5479999999333813E-2</v>
      </c>
      <c r="G23" s="16">
        <f t="shared" si="3"/>
        <v>61.151999998401152</v>
      </c>
      <c r="H23" s="13">
        <f t="shared" si="4"/>
        <v>0.25138121546614306</v>
      </c>
      <c r="I23" s="19">
        <f t="shared" si="5"/>
        <v>0.96982649521898823</v>
      </c>
      <c r="J23" s="16">
        <f t="shared" si="6"/>
        <v>250.83249549917537</v>
      </c>
      <c r="K23" s="14">
        <v>6</v>
      </c>
      <c r="L23" s="21">
        <f t="shared" si="7"/>
        <v>24.164980298571809</v>
      </c>
      <c r="M23" s="14"/>
      <c r="N23" s="14"/>
    </row>
    <row r="24" spans="1:14" ht="18" customHeight="1" x14ac:dyDescent="0.2">
      <c r="A24" s="10" t="s">
        <v>32</v>
      </c>
      <c r="B24" s="17">
        <v>15150.52664</v>
      </c>
      <c r="C24" s="17">
        <f t="shared" si="0"/>
        <v>0.11468000000058964</v>
      </c>
      <c r="D24" s="16">
        <f t="shared" si="1"/>
        <v>275.23200000141514</v>
      </c>
      <c r="E24" s="10">
        <v>6989.3765599999997</v>
      </c>
      <c r="F24" s="17">
        <f t="shared" si="2"/>
        <v>2.8040000000146392E-2</v>
      </c>
      <c r="G24" s="16">
        <f t="shared" si="3"/>
        <v>67.296000000351341</v>
      </c>
      <c r="H24" s="13">
        <f t="shared" si="4"/>
        <v>0.24450645273807309</v>
      </c>
      <c r="I24" s="19">
        <f t="shared" si="5"/>
        <v>0.9713851111727575</v>
      </c>
      <c r="J24" s="16">
        <f t="shared" si="6"/>
        <v>283.33973501933377</v>
      </c>
      <c r="K24" s="14">
        <v>6</v>
      </c>
      <c r="L24" s="21">
        <f t="shared" si="7"/>
        <v>27.296698942132341</v>
      </c>
      <c r="M24" s="14"/>
      <c r="N24" s="14"/>
    </row>
    <row r="25" spans="1:14" ht="18" customHeight="1" x14ac:dyDescent="0.2">
      <c r="A25" s="10" t="s">
        <v>33</v>
      </c>
      <c r="B25" s="17">
        <v>15150.65364</v>
      </c>
      <c r="C25" s="17">
        <f t="shared" si="0"/>
        <v>0.12700000000040745</v>
      </c>
      <c r="D25" s="16">
        <f t="shared" si="1"/>
        <v>304.80000000097789</v>
      </c>
      <c r="E25" s="10">
        <v>6989.4050399999996</v>
      </c>
      <c r="F25" s="17">
        <f t="shared" si="2"/>
        <v>2.8479999999944994E-2</v>
      </c>
      <c r="G25" s="16">
        <f t="shared" si="3"/>
        <v>68.351999999867985</v>
      </c>
      <c r="H25" s="13">
        <f t="shared" si="4"/>
        <v>0.22425196850278442</v>
      </c>
      <c r="I25" s="19">
        <f t="shared" si="5"/>
        <v>0.97576582360086705</v>
      </c>
      <c r="J25" s="16">
        <f t="shared" si="6"/>
        <v>312.37003041997815</v>
      </c>
      <c r="K25" s="14">
        <v>6</v>
      </c>
      <c r="L25" s="21">
        <f t="shared" si="7"/>
        <v>30.093451870903483</v>
      </c>
      <c r="M25" s="14"/>
      <c r="N25" s="14"/>
    </row>
    <row r="26" spans="1:14" ht="18" customHeight="1" x14ac:dyDescent="0.2">
      <c r="A26" s="10" t="s">
        <v>34</v>
      </c>
      <c r="B26" s="17">
        <v>15150.80456</v>
      </c>
      <c r="C26" s="17">
        <f t="shared" si="0"/>
        <v>0.15092000000004191</v>
      </c>
      <c r="D26" s="16">
        <f t="shared" si="1"/>
        <v>362.20800000010058</v>
      </c>
      <c r="E26" s="10">
        <v>6989.4341999999997</v>
      </c>
      <c r="F26" s="17">
        <f t="shared" si="2"/>
        <v>2.9160000000047148E-2</v>
      </c>
      <c r="G26" s="16">
        <f t="shared" si="3"/>
        <v>69.984000000113156</v>
      </c>
      <c r="H26" s="13">
        <f t="shared" si="4"/>
        <v>0.19321494831724789</v>
      </c>
      <c r="I26" s="19">
        <f t="shared" si="5"/>
        <v>0.98184087649744989</v>
      </c>
      <c r="J26" s="16">
        <f t="shared" si="6"/>
        <v>368.90702828773635</v>
      </c>
      <c r="K26" s="14">
        <v>6</v>
      </c>
      <c r="L26" s="21">
        <f t="shared" si="7"/>
        <v>35.540176135620072</v>
      </c>
      <c r="M26" s="14"/>
      <c r="N26" s="14"/>
    </row>
    <row r="27" spans="1:14" ht="18" customHeight="1" x14ac:dyDescent="0.2">
      <c r="A27" s="34" t="s">
        <v>35</v>
      </c>
      <c r="B27" s="17">
        <v>15150.974679999999</v>
      </c>
      <c r="C27" s="17">
        <f t="shared" si="0"/>
        <v>0.17011999999886029</v>
      </c>
      <c r="D27" s="16">
        <f t="shared" si="1"/>
        <v>408.28799999726471</v>
      </c>
      <c r="E27" s="10">
        <v>6989.4646000000002</v>
      </c>
      <c r="F27" s="17">
        <f t="shared" si="2"/>
        <v>3.0400000000554428E-2</v>
      </c>
      <c r="G27" s="16">
        <f t="shared" si="3"/>
        <v>72.960000001330627</v>
      </c>
      <c r="H27" s="13">
        <f t="shared" si="4"/>
        <v>0.17869739008204849</v>
      </c>
      <c r="I27" s="19">
        <f t="shared" si="5"/>
        <v>0.98440611005413503</v>
      </c>
      <c r="J27" s="16">
        <f t="shared" si="6"/>
        <v>414.75565402048539</v>
      </c>
      <c r="K27" s="14">
        <v>6</v>
      </c>
      <c r="L27" s="21">
        <f t="shared" si="7"/>
        <v>39.957192102166225</v>
      </c>
      <c r="M27" s="14"/>
      <c r="N27" s="14"/>
    </row>
    <row r="28" spans="1:14" ht="18" customHeight="1" x14ac:dyDescent="0.2">
      <c r="A28" s="10" t="s">
        <v>36</v>
      </c>
      <c r="B28" s="17">
        <v>15151.145839999999</v>
      </c>
      <c r="C28" s="17">
        <f t="shared" si="0"/>
        <v>0.17115999999987253</v>
      </c>
      <c r="D28" s="16">
        <f t="shared" si="1"/>
        <v>410.78399999969406</v>
      </c>
      <c r="E28" s="10">
        <v>6989.4952800000001</v>
      </c>
      <c r="F28" s="17">
        <f t="shared" si="2"/>
        <v>3.0679999999847496E-2</v>
      </c>
      <c r="G28" s="16">
        <f t="shared" si="3"/>
        <v>73.63199999963399</v>
      </c>
      <c r="H28" s="13">
        <f t="shared" si="4"/>
        <v>0.17924748773002072</v>
      </c>
      <c r="I28" s="19">
        <f t="shared" si="5"/>
        <v>0.98431220549015397</v>
      </c>
      <c r="J28" s="16">
        <f t="shared" si="6"/>
        <v>417.33100301762238</v>
      </c>
      <c r="K28" s="14">
        <v>6</v>
      </c>
      <c r="L28" s="21">
        <f t="shared" si="7"/>
        <v>40.205298941967477</v>
      </c>
      <c r="M28" s="14"/>
      <c r="N28" s="14"/>
    </row>
    <row r="29" spans="1:14" ht="18" customHeight="1" x14ac:dyDescent="0.2">
      <c r="A29" s="10" t="s">
        <v>37</v>
      </c>
      <c r="B29" s="17">
        <v>15151.32352</v>
      </c>
      <c r="C29" s="17">
        <f t="shared" si="0"/>
        <v>0.17768000000069151</v>
      </c>
      <c r="D29" s="16">
        <f t="shared" si="1"/>
        <v>426.43200000165962</v>
      </c>
      <c r="E29" s="10">
        <v>6989.5267199999998</v>
      </c>
      <c r="F29" s="17">
        <f t="shared" si="2"/>
        <v>3.143999999974767E-2</v>
      </c>
      <c r="G29" s="16">
        <f t="shared" si="3"/>
        <v>75.455999999394407</v>
      </c>
      <c r="H29" s="13">
        <f t="shared" si="4"/>
        <v>0.17694732102445582</v>
      </c>
      <c r="I29" s="19">
        <f t="shared" si="5"/>
        <v>0.98470311313720849</v>
      </c>
      <c r="J29" s="16">
        <f t="shared" si="6"/>
        <v>433.05641498692063</v>
      </c>
      <c r="K29" s="14">
        <v>6</v>
      </c>
      <c r="L29" s="21">
        <f t="shared" si="7"/>
        <v>41.720271193344956</v>
      </c>
      <c r="M29" s="14"/>
      <c r="N29" s="14"/>
    </row>
    <row r="30" spans="1:14" ht="18" customHeight="1" x14ac:dyDescent="0.2">
      <c r="A30" s="10" t="s">
        <v>38</v>
      </c>
      <c r="B30" s="17">
        <v>15151.50396</v>
      </c>
      <c r="C30" s="17">
        <f t="shared" si="0"/>
        <v>0.18044000000008964</v>
      </c>
      <c r="D30" s="16">
        <f t="shared" si="1"/>
        <v>433.05600000021514</v>
      </c>
      <c r="E30" s="10">
        <v>6989.55692</v>
      </c>
      <c r="F30" s="17">
        <f t="shared" si="2"/>
        <v>3.0200000000149885E-2</v>
      </c>
      <c r="G30" s="16">
        <f t="shared" si="3"/>
        <v>72.480000000359723</v>
      </c>
      <c r="H30" s="13">
        <f t="shared" si="4"/>
        <v>0.16736865440110221</v>
      </c>
      <c r="I30" s="19">
        <f t="shared" si="5"/>
        <v>0.986281419620887</v>
      </c>
      <c r="J30" s="16">
        <f t="shared" si="6"/>
        <v>439.07954807328304</v>
      </c>
      <c r="K30" s="14">
        <v>6</v>
      </c>
      <c r="L30" s="21">
        <f t="shared" si="7"/>
        <v>42.300534496462724</v>
      </c>
      <c r="M30" s="14"/>
      <c r="N30" s="14"/>
    </row>
    <row r="31" spans="1:14" ht="18" customHeight="1" x14ac:dyDescent="0.2">
      <c r="A31" s="10" t="s">
        <v>39</v>
      </c>
      <c r="B31" s="17">
        <v>15151.68988</v>
      </c>
      <c r="C31" s="17">
        <f t="shared" si="0"/>
        <v>0.18591999999989639</v>
      </c>
      <c r="D31" s="16">
        <f t="shared" si="1"/>
        <v>446.20799999975134</v>
      </c>
      <c r="E31" s="10">
        <v>6989.5895600000003</v>
      </c>
      <c r="F31" s="17">
        <f t="shared" si="2"/>
        <v>3.264000000035594E-2</v>
      </c>
      <c r="G31" s="16">
        <f t="shared" si="3"/>
        <v>78.336000000854256</v>
      </c>
      <c r="H31" s="13">
        <f t="shared" si="4"/>
        <v>0.17555938038066979</v>
      </c>
      <c r="I31" s="19">
        <f t="shared" si="5"/>
        <v>0.98493677012062875</v>
      </c>
      <c r="J31" s="16">
        <f t="shared" si="6"/>
        <v>453.03212707258626</v>
      </c>
      <c r="K31" s="14">
        <v>6</v>
      </c>
      <c r="L31" s="21">
        <f t="shared" si="7"/>
        <v>43.644713590807918</v>
      </c>
      <c r="M31" s="14"/>
      <c r="N31" s="14"/>
    </row>
    <row r="32" spans="1:14" ht="18" customHeight="1" x14ac:dyDescent="0.2">
      <c r="A32" s="10" t="s">
        <v>40</v>
      </c>
      <c r="B32" s="17">
        <v>15151.878479999999</v>
      </c>
      <c r="C32" s="17">
        <f t="shared" si="0"/>
        <v>0.1885999999994965</v>
      </c>
      <c r="D32" s="16">
        <f t="shared" si="1"/>
        <v>452.63999999879161</v>
      </c>
      <c r="E32" s="10">
        <v>6989.6207199999999</v>
      </c>
      <c r="F32" s="17">
        <f t="shared" si="2"/>
        <v>3.1159999999545107E-2</v>
      </c>
      <c r="G32" s="16">
        <f t="shared" si="3"/>
        <v>74.783999998908257</v>
      </c>
      <c r="H32" s="13">
        <f t="shared" si="4"/>
        <v>0.16521739130237695</v>
      </c>
      <c r="I32" s="19">
        <f t="shared" si="5"/>
        <v>0.98662481692337567</v>
      </c>
      <c r="J32" s="16">
        <f t="shared" si="6"/>
        <v>458.77621587735212</v>
      </c>
      <c r="K32" s="14">
        <v>6</v>
      </c>
      <c r="L32" s="21">
        <f t="shared" si="7"/>
        <v>44.198094015159164</v>
      </c>
      <c r="M32" s="14"/>
      <c r="N32" s="14"/>
    </row>
    <row r="33" spans="1:14" ht="18" customHeight="1" x14ac:dyDescent="0.2">
      <c r="A33" s="10" t="s">
        <v>41</v>
      </c>
      <c r="B33" s="17">
        <v>15152.070239999999</v>
      </c>
      <c r="C33" s="17">
        <f t="shared" si="0"/>
        <v>0.19175999999970372</v>
      </c>
      <c r="D33" s="16">
        <f t="shared" si="1"/>
        <v>460.22399999928894</v>
      </c>
      <c r="E33" s="10">
        <v>6989.65164</v>
      </c>
      <c r="F33" s="17">
        <f t="shared" si="2"/>
        <v>3.0920000000151049E-2</v>
      </c>
      <c r="G33" s="16">
        <f t="shared" si="3"/>
        <v>74.208000000362517</v>
      </c>
      <c r="H33" s="13">
        <f t="shared" si="4"/>
        <v>0.16124322069356917</v>
      </c>
      <c r="I33" s="19">
        <f t="shared" si="5"/>
        <v>0.98724842970875981</v>
      </c>
      <c r="J33" s="16">
        <f t="shared" si="6"/>
        <v>466.1683788497449</v>
      </c>
      <c r="K33" s="14">
        <v>6</v>
      </c>
      <c r="L33" s="21">
        <f t="shared" si="7"/>
        <v>44.910248444098748</v>
      </c>
      <c r="M33" s="14"/>
      <c r="N33" s="14"/>
    </row>
    <row r="34" spans="1:14" ht="18" customHeight="1" x14ac:dyDescent="0.2">
      <c r="A34" s="10" t="s">
        <v>42</v>
      </c>
      <c r="B34" s="17">
        <v>15152.261640000001</v>
      </c>
      <c r="C34" s="17">
        <f t="shared" si="0"/>
        <v>0.19140000000152213</v>
      </c>
      <c r="D34" s="16">
        <f t="shared" si="1"/>
        <v>459.36000000365311</v>
      </c>
      <c r="E34" s="10">
        <v>6989.68084</v>
      </c>
      <c r="F34" s="17">
        <f t="shared" si="2"/>
        <v>2.9199999999946158E-2</v>
      </c>
      <c r="G34" s="16">
        <f t="shared" si="3"/>
        <v>70.079999999870779</v>
      </c>
      <c r="H34" s="13">
        <f t="shared" si="4"/>
        <v>0.1525600835930718</v>
      </c>
      <c r="I34" s="19">
        <f t="shared" si="5"/>
        <v>0.9885619888088345</v>
      </c>
      <c r="J34" s="16">
        <f t="shared" si="6"/>
        <v>464.67495736626273</v>
      </c>
      <c r="K34" s="14">
        <v>6</v>
      </c>
      <c r="L34" s="21">
        <f t="shared" si="7"/>
        <v>44.766373542029172</v>
      </c>
      <c r="M34" s="14"/>
      <c r="N34" s="14"/>
    </row>
    <row r="35" spans="1:14" ht="18" customHeight="1" x14ac:dyDescent="0.2">
      <c r="A35" s="10" t="s">
        <v>43</v>
      </c>
      <c r="B35" s="17">
        <v>15152.448039999999</v>
      </c>
      <c r="C35" s="17">
        <f t="shared" si="0"/>
        <v>0.18639999999868451</v>
      </c>
      <c r="D35" s="16">
        <f t="shared" si="1"/>
        <v>447.35999999684282</v>
      </c>
      <c r="E35" s="10">
        <v>6989.7075999999997</v>
      </c>
      <c r="F35" s="17">
        <f t="shared" si="2"/>
        <v>2.6759999999740103E-2</v>
      </c>
      <c r="G35" s="16">
        <f t="shared" si="3"/>
        <v>64.223999999376247</v>
      </c>
      <c r="H35" s="13">
        <f t="shared" si="4"/>
        <v>0.14356223175927552</v>
      </c>
      <c r="I35" s="19">
        <f t="shared" si="5"/>
        <v>0.98985154670802467</v>
      </c>
      <c r="J35" s="16">
        <f t="shared" si="6"/>
        <v>451.94655853662067</v>
      </c>
      <c r="K35" s="14">
        <v>6</v>
      </c>
      <c r="L35" s="21">
        <f t="shared" si="7"/>
        <v>43.540130880213944</v>
      </c>
      <c r="M35" s="14"/>
      <c r="N35" s="14"/>
    </row>
    <row r="36" spans="1:14" ht="18" customHeight="1" x14ac:dyDescent="0.2">
      <c r="A36" s="10" t="s">
        <v>44</v>
      </c>
      <c r="B36" s="17">
        <v>15152.61724</v>
      </c>
      <c r="C36" s="17">
        <f t="shared" si="0"/>
        <v>0.16920000000027358</v>
      </c>
      <c r="D36" s="16">
        <f t="shared" si="1"/>
        <v>406.08000000065658</v>
      </c>
      <c r="E36" s="10">
        <v>6989.7320799999998</v>
      </c>
      <c r="F36" s="17">
        <f t="shared" si="2"/>
        <v>2.4480000000039581E-2</v>
      </c>
      <c r="G36" s="16">
        <f t="shared" si="3"/>
        <v>58.752000000094995</v>
      </c>
      <c r="H36" s="13">
        <f t="shared" si="4"/>
        <v>0.14468085106382977</v>
      </c>
      <c r="I36" s="19">
        <f t="shared" si="5"/>
        <v>0.98969522527829223</v>
      </c>
      <c r="J36" s="16">
        <f t="shared" si="6"/>
        <v>410.30813287643275</v>
      </c>
      <c r="K36" s="14">
        <v>6</v>
      </c>
      <c r="L36" s="21">
        <f t="shared" si="7"/>
        <v>39.528721857074444</v>
      </c>
      <c r="M36" s="14"/>
      <c r="N36" s="14"/>
    </row>
    <row r="37" spans="1:14" ht="18" customHeight="1" x14ac:dyDescent="0.2">
      <c r="A37" s="10" t="s">
        <v>45</v>
      </c>
      <c r="B37" s="17">
        <v>15152.773719999999</v>
      </c>
      <c r="C37" s="17">
        <f t="shared" si="0"/>
        <v>0.15647999999964668</v>
      </c>
      <c r="D37" s="16">
        <f t="shared" si="1"/>
        <v>375.55199999915203</v>
      </c>
      <c r="E37" s="10">
        <v>6989.7574000000004</v>
      </c>
      <c r="F37" s="17">
        <f t="shared" si="2"/>
        <v>2.5320000000647269E-2</v>
      </c>
      <c r="G37" s="16">
        <f t="shared" si="3"/>
        <v>60.768000001553446</v>
      </c>
      <c r="H37" s="13">
        <f t="shared" si="4"/>
        <v>0.16180981595542204</v>
      </c>
      <c r="I37" s="19">
        <f t="shared" si="5"/>
        <v>0.98716037795288059</v>
      </c>
      <c r="J37" s="16">
        <f t="shared" si="6"/>
        <v>380.43666296448333</v>
      </c>
      <c r="K37" s="14">
        <v>6</v>
      </c>
      <c r="L37" s="21">
        <f t="shared" si="7"/>
        <v>36.650930921433847</v>
      </c>
      <c r="M37" s="14"/>
      <c r="N37" s="14"/>
    </row>
    <row r="38" spans="1:14" ht="18" customHeight="1" x14ac:dyDescent="0.2">
      <c r="A38" s="10" t="s">
        <v>46</v>
      </c>
      <c r="B38" s="17">
        <v>15152.9236</v>
      </c>
      <c r="C38" s="17">
        <f t="shared" si="0"/>
        <v>0.14988000000084867</v>
      </c>
      <c r="D38" s="16">
        <f t="shared" si="1"/>
        <v>359.7120000020368</v>
      </c>
      <c r="E38" s="10">
        <v>6989.7832799999996</v>
      </c>
      <c r="F38" s="17">
        <f t="shared" si="2"/>
        <v>2.5879999999233405E-2</v>
      </c>
      <c r="G38" s="16">
        <f t="shared" si="3"/>
        <v>62.111999998160172</v>
      </c>
      <c r="H38" s="13">
        <f t="shared" si="4"/>
        <v>0.17267147050364867</v>
      </c>
      <c r="I38" s="19">
        <f t="shared" si="5"/>
        <v>0.98541756944633652</v>
      </c>
      <c r="J38" s="16">
        <f t="shared" si="6"/>
        <v>365.03509898260029</v>
      </c>
      <c r="K38" s="14">
        <v>6</v>
      </c>
      <c r="L38" s="21">
        <f t="shared" si="7"/>
        <v>35.167157898131045</v>
      </c>
      <c r="M38" s="14"/>
      <c r="N38" s="14"/>
    </row>
    <row r="39" spans="1:14" ht="18" customHeight="1" x14ac:dyDescent="0.2">
      <c r="A39" s="10" t="s">
        <v>47</v>
      </c>
      <c r="B39" s="17">
        <v>15153.074000000001</v>
      </c>
      <c r="C39" s="17">
        <f t="shared" si="0"/>
        <v>0.15040000000044529</v>
      </c>
      <c r="D39" s="16">
        <f t="shared" si="1"/>
        <v>360.96000000106869</v>
      </c>
      <c r="E39" s="10">
        <v>6989.8092399999996</v>
      </c>
      <c r="F39" s="17">
        <f t="shared" si="2"/>
        <v>2.5959999999940919E-2</v>
      </c>
      <c r="G39" s="16">
        <f t="shared" si="3"/>
        <v>62.303999999858206</v>
      </c>
      <c r="H39" s="13">
        <f t="shared" si="4"/>
        <v>0.17260638297781955</v>
      </c>
      <c r="I39" s="19">
        <f t="shared" si="5"/>
        <v>0.98542832182380968</v>
      </c>
      <c r="J39" s="16">
        <f t="shared" si="6"/>
        <v>366.2975703123812</v>
      </c>
      <c r="K39" s="14">
        <v>6</v>
      </c>
      <c r="L39" s="21">
        <f t="shared" si="7"/>
        <v>35.288783267088739</v>
      </c>
      <c r="M39" s="14"/>
      <c r="N39" s="14"/>
    </row>
    <row r="40" spans="1:14" ht="18" customHeight="1" x14ac:dyDescent="0.2">
      <c r="A40" s="10" t="s">
        <v>48</v>
      </c>
      <c r="B40" s="17">
        <v>15153.203240000001</v>
      </c>
      <c r="C40" s="17">
        <f t="shared" si="0"/>
        <v>0.12924000000020897</v>
      </c>
      <c r="D40" s="16">
        <f t="shared" si="1"/>
        <v>310.17600000050152</v>
      </c>
      <c r="E40" s="10">
        <v>6989.8345600000002</v>
      </c>
      <c r="F40" s="17">
        <f t="shared" si="2"/>
        <v>2.5320000000647269E-2</v>
      </c>
      <c r="G40" s="16">
        <f t="shared" si="3"/>
        <v>60.768000001553446</v>
      </c>
      <c r="H40" s="13">
        <f t="shared" si="4"/>
        <v>0.19591457753486791</v>
      </c>
      <c r="I40" s="19">
        <f t="shared" si="5"/>
        <v>0.9813440989816169</v>
      </c>
      <c r="J40" s="16">
        <f t="shared" si="6"/>
        <v>316.07261950460042</v>
      </c>
      <c r="K40" s="14">
        <v>6</v>
      </c>
      <c r="L40" s="21">
        <f t="shared" si="7"/>
        <v>30.450156021637806</v>
      </c>
      <c r="M40" s="14"/>
      <c r="N40" s="14"/>
    </row>
    <row r="41" spans="1:14" ht="18" customHeight="1" x14ac:dyDescent="0.2">
      <c r="A41" s="10" t="s">
        <v>49</v>
      </c>
      <c r="B41" s="10">
        <v>15153.32144</v>
      </c>
      <c r="C41" s="17">
        <f t="shared" si="0"/>
        <v>0.11819999999897846</v>
      </c>
      <c r="D41" s="16">
        <f t="shared" si="1"/>
        <v>283.67999999754829</v>
      </c>
      <c r="E41" s="10">
        <v>6989.8599199999999</v>
      </c>
      <c r="F41" s="17">
        <f t="shared" si="2"/>
        <v>2.5359999999636784E-2</v>
      </c>
      <c r="G41" s="16">
        <f t="shared" si="3"/>
        <v>60.863999999128282</v>
      </c>
      <c r="H41" s="13">
        <f t="shared" si="4"/>
        <v>0.21455160744378984</v>
      </c>
      <c r="I41" s="19">
        <f t="shared" si="5"/>
        <v>0.97774911894456384</v>
      </c>
      <c r="J41" s="16">
        <f t="shared" si="6"/>
        <v>290.13577665379859</v>
      </c>
      <c r="K41" s="14">
        <v>6</v>
      </c>
      <c r="L41" s="21">
        <f t="shared" si="7"/>
        <v>27.95142356973011</v>
      </c>
      <c r="M41" s="14"/>
      <c r="N41" s="14"/>
    </row>
    <row r="42" spans="1:14" ht="18" customHeight="1" x14ac:dyDescent="0.2">
      <c r="A42" s="22"/>
      <c r="B42" s="22"/>
      <c r="C42" s="13"/>
      <c r="D42" s="16">
        <f>SUM(D18:D41)</f>
        <v>8452.6079999981448</v>
      </c>
      <c r="E42" s="13"/>
      <c r="F42" s="13"/>
      <c r="G42" s="16">
        <f>SUM(G18:G41)</f>
        <v>1600.3199999999197</v>
      </c>
      <c r="H42" s="13">
        <f t="shared" si="4"/>
        <v>0.18932854806472404</v>
      </c>
      <c r="I42" s="19">
        <f t="shared" si="5"/>
        <v>0.98254522697564728</v>
      </c>
      <c r="J42" s="13">
        <f t="shared" si="6"/>
        <v>8602.767351499886</v>
      </c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5">
    <mergeCell ref="A15:A16"/>
    <mergeCell ref="H15:H16"/>
    <mergeCell ref="I15:I16"/>
    <mergeCell ref="J15:J16"/>
    <mergeCell ref="C2:H2"/>
    <mergeCell ref="C3:H3"/>
    <mergeCell ref="C4:H4"/>
    <mergeCell ref="G11:L11"/>
    <mergeCell ref="G12:L12"/>
    <mergeCell ref="M15:N15"/>
    <mergeCell ref="B15:D15"/>
    <mergeCell ref="E15:G15"/>
    <mergeCell ref="G13:L13"/>
    <mergeCell ref="K15:K16"/>
    <mergeCell ref="L15:L16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44" zoomScale="130" workbookViewId="0">
      <selection sqref="A1:N56"/>
    </sheetView>
  </sheetViews>
  <sheetFormatPr defaultColWidth="8" defaultRowHeight="12.75" customHeight="1" x14ac:dyDescent="0.2"/>
  <cols>
    <col min="1" max="1" width="7.5703125" style="1" customWidth="1"/>
    <col min="2" max="2" width="14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90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83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91</v>
      </c>
      <c r="C15" s="52"/>
      <c r="D15" s="52"/>
      <c r="E15" s="53" t="s">
        <v>92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1">
        <v>24988.685239999999</v>
      </c>
      <c r="C17" s="10"/>
      <c r="D17" s="10"/>
      <c r="E17" s="28">
        <v>9084.5713599999999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1">
        <v>24988.831320000001</v>
      </c>
      <c r="C18" s="17">
        <f t="shared" ref="C18:C41" si="0">B18-B17</f>
        <v>0.14608000000225729</v>
      </c>
      <c r="D18" s="16">
        <f t="shared" ref="D18:D41" si="1">C18*4800</f>
        <v>701.18400001083501</v>
      </c>
      <c r="E18" s="28">
        <v>9084.6056399999998</v>
      </c>
      <c r="F18" s="17">
        <f t="shared" ref="F18:F41" si="2">E18-E17</f>
        <v>3.4279999999853317E-2</v>
      </c>
      <c r="G18" s="16">
        <f t="shared" ref="G18:G41" si="3">F18*4800</f>
        <v>164.54399999929592</v>
      </c>
      <c r="H18" s="13">
        <f t="shared" ref="H18:H41" si="4">G18/D18</f>
        <v>0.23466593646853509</v>
      </c>
      <c r="I18" s="19">
        <f t="shared" ref="I18:I41" si="5">1/SQRT(1+H18*H18)</f>
        <v>0.9735533454084524</v>
      </c>
      <c r="J18" s="16">
        <f t="shared" ref="J18:J41" si="6">SQRT(D18*D18+G18*G18)</f>
        <v>720.23171952293455</v>
      </c>
      <c r="K18" s="14">
        <v>6</v>
      </c>
      <c r="L18" s="21">
        <f t="shared" ref="L18:L41" si="7">D18/I18/K18/1.73</f>
        <v>69.386485503172878</v>
      </c>
      <c r="M18" s="14"/>
      <c r="N18" s="14"/>
    </row>
    <row r="19" spans="1:14" ht="18" customHeight="1" x14ac:dyDescent="0.2">
      <c r="A19" s="10" t="s">
        <v>27</v>
      </c>
      <c r="B19" s="11">
        <v>24988.957279999999</v>
      </c>
      <c r="C19" s="17">
        <f t="shared" si="0"/>
        <v>0.12595999999757623</v>
      </c>
      <c r="D19" s="16">
        <f t="shared" si="1"/>
        <v>604.60799998836592</v>
      </c>
      <c r="E19" s="28">
        <v>9084.6387599999998</v>
      </c>
      <c r="F19" s="17">
        <f t="shared" si="2"/>
        <v>3.3120000000053551E-2</v>
      </c>
      <c r="G19" s="16">
        <f t="shared" si="3"/>
        <v>158.97600000025705</v>
      </c>
      <c r="H19" s="13">
        <f t="shared" si="4"/>
        <v>0.26294061607407793</v>
      </c>
      <c r="I19" s="19">
        <f t="shared" si="5"/>
        <v>0.96712623467740433</v>
      </c>
      <c r="J19" s="16">
        <f t="shared" si="6"/>
        <v>625.15934146904783</v>
      </c>
      <c r="K19" s="14">
        <v>6</v>
      </c>
      <c r="L19" s="21">
        <f t="shared" si="7"/>
        <v>60.227296865996898</v>
      </c>
      <c r="M19" s="14"/>
      <c r="N19" s="14"/>
    </row>
    <row r="20" spans="1:14" ht="18" customHeight="1" x14ac:dyDescent="0.2">
      <c r="A20" s="10" t="s">
        <v>28</v>
      </c>
      <c r="B20" s="11">
        <v>24989.072800000002</v>
      </c>
      <c r="C20" s="17">
        <f t="shared" si="0"/>
        <v>0.11552000000301632</v>
      </c>
      <c r="D20" s="16">
        <f t="shared" si="1"/>
        <v>554.49600001447834</v>
      </c>
      <c r="E20" s="28">
        <v>9084.6712800000005</v>
      </c>
      <c r="F20" s="17">
        <f t="shared" si="2"/>
        <v>3.2520000000658911E-2</v>
      </c>
      <c r="G20" s="16">
        <f t="shared" si="3"/>
        <v>156.09600000316277</v>
      </c>
      <c r="H20" s="13">
        <f t="shared" si="4"/>
        <v>0.28150969528921216</v>
      </c>
      <c r="I20" s="19">
        <f t="shared" si="5"/>
        <v>0.96258575938651547</v>
      </c>
      <c r="J20" s="16">
        <f t="shared" si="6"/>
        <v>576.04841398014787</v>
      </c>
      <c r="K20" s="14">
        <v>6</v>
      </c>
      <c r="L20" s="21">
        <f t="shared" si="7"/>
        <v>55.495993639705951</v>
      </c>
      <c r="M20" s="14"/>
      <c r="N20" s="14"/>
    </row>
    <row r="21" spans="1:14" ht="18" customHeight="1" x14ac:dyDescent="0.2">
      <c r="A21" s="10" t="s">
        <v>29</v>
      </c>
      <c r="B21" s="11">
        <v>24989.185280000002</v>
      </c>
      <c r="C21" s="17">
        <f t="shared" si="0"/>
        <v>0.11247999999977765</v>
      </c>
      <c r="D21" s="16">
        <f t="shared" si="1"/>
        <v>539.9039999989327</v>
      </c>
      <c r="E21" s="28">
        <v>9084.7038799999991</v>
      </c>
      <c r="F21" s="17">
        <f t="shared" si="2"/>
        <v>3.2599999998637941E-2</v>
      </c>
      <c r="G21" s="16">
        <f t="shared" si="3"/>
        <v>156.47999999346212</v>
      </c>
      <c r="H21" s="13">
        <f t="shared" si="4"/>
        <v>0.28982930297566134</v>
      </c>
      <c r="I21" s="19">
        <f t="shared" si="5"/>
        <v>0.96047298395660718</v>
      </c>
      <c r="J21" s="16">
        <f t="shared" si="6"/>
        <v>562.12304668355432</v>
      </c>
      <c r="K21" s="14">
        <v>6</v>
      </c>
      <c r="L21" s="21">
        <f t="shared" si="7"/>
        <v>54.154436096681543</v>
      </c>
      <c r="M21" s="14"/>
      <c r="N21" s="14"/>
    </row>
    <row r="22" spans="1:14" ht="18" customHeight="1" x14ac:dyDescent="0.2">
      <c r="A22" s="10" t="s">
        <v>30</v>
      </c>
      <c r="B22" s="11">
        <v>24989.299200000001</v>
      </c>
      <c r="C22" s="17">
        <f t="shared" si="0"/>
        <v>0.11391999999977998</v>
      </c>
      <c r="D22" s="16">
        <f t="shared" si="1"/>
        <v>546.81599999894388</v>
      </c>
      <c r="E22" s="28">
        <v>9084.7364400000006</v>
      </c>
      <c r="F22" s="17">
        <f t="shared" si="2"/>
        <v>3.2560000001467415E-2</v>
      </c>
      <c r="G22" s="16">
        <f t="shared" si="3"/>
        <v>156.28800000704359</v>
      </c>
      <c r="H22" s="13">
        <f t="shared" si="4"/>
        <v>0.28581460675500614</v>
      </c>
      <c r="I22" s="19">
        <f t="shared" si="5"/>
        <v>0.96149846389450278</v>
      </c>
      <c r="J22" s="16">
        <f t="shared" si="6"/>
        <v>568.71229703695224</v>
      </c>
      <c r="K22" s="14">
        <v>6</v>
      </c>
      <c r="L22" s="21">
        <f t="shared" si="7"/>
        <v>54.789238635544542</v>
      </c>
      <c r="M22" s="14"/>
      <c r="N22" s="14"/>
    </row>
    <row r="23" spans="1:14" ht="18" customHeight="1" x14ac:dyDescent="0.2">
      <c r="A23" s="10" t="s">
        <v>31</v>
      </c>
      <c r="B23" s="11">
        <v>24989.428240000001</v>
      </c>
      <c r="C23" s="17">
        <f t="shared" si="0"/>
        <v>0.12903999999980442</v>
      </c>
      <c r="D23" s="16">
        <f t="shared" si="1"/>
        <v>619.39199999906123</v>
      </c>
      <c r="E23" s="28">
        <v>9084.7690399999992</v>
      </c>
      <c r="F23" s="17">
        <f t="shared" si="2"/>
        <v>3.2599999998637941E-2</v>
      </c>
      <c r="G23" s="16">
        <f t="shared" si="3"/>
        <v>156.47999999346212</v>
      </c>
      <c r="H23" s="13">
        <f t="shared" si="4"/>
        <v>0.25263484189931301</v>
      </c>
      <c r="I23" s="19">
        <f t="shared" si="5"/>
        <v>0.96953844306241577</v>
      </c>
      <c r="J23" s="16">
        <f t="shared" si="6"/>
        <v>638.85243997404518</v>
      </c>
      <c r="K23" s="14">
        <v>6</v>
      </c>
      <c r="L23" s="21">
        <f t="shared" si="7"/>
        <v>61.546477839503389</v>
      </c>
      <c r="M23" s="14"/>
      <c r="N23" s="14"/>
    </row>
    <row r="24" spans="1:14" ht="18" customHeight="1" x14ac:dyDescent="0.2">
      <c r="A24" s="10" t="s">
        <v>32</v>
      </c>
      <c r="B24" s="11">
        <v>24989.579440000001</v>
      </c>
      <c r="C24" s="17">
        <f t="shared" si="0"/>
        <v>0.15120000000024447</v>
      </c>
      <c r="D24" s="16">
        <f t="shared" si="1"/>
        <v>725.76000000117347</v>
      </c>
      <c r="E24" s="28">
        <v>9084.8026800000007</v>
      </c>
      <c r="F24" s="17">
        <f t="shared" si="2"/>
        <v>3.3640000001469161E-2</v>
      </c>
      <c r="G24" s="16">
        <f t="shared" si="3"/>
        <v>161.47200000705197</v>
      </c>
      <c r="H24" s="13">
        <f t="shared" si="4"/>
        <v>0.22248677249612941</v>
      </c>
      <c r="I24" s="19">
        <f t="shared" si="5"/>
        <v>0.97613234387941872</v>
      </c>
      <c r="J24" s="16">
        <f t="shared" si="6"/>
        <v>743.50573931072029</v>
      </c>
      <c r="K24" s="14">
        <v>6</v>
      </c>
      <c r="L24" s="21">
        <f t="shared" si="7"/>
        <v>71.62868394130254</v>
      </c>
      <c r="M24" s="14"/>
      <c r="N24" s="14"/>
    </row>
    <row r="25" spans="1:14" ht="18" customHeight="1" x14ac:dyDescent="0.2">
      <c r="A25" s="10" t="s">
        <v>33</v>
      </c>
      <c r="B25" s="11">
        <v>24989.755359999999</v>
      </c>
      <c r="C25" s="17">
        <f t="shared" si="0"/>
        <v>0.17591999999785912</v>
      </c>
      <c r="D25" s="16">
        <f t="shared" si="1"/>
        <v>844.41599998972379</v>
      </c>
      <c r="E25" s="28">
        <v>9084.8367999999991</v>
      </c>
      <c r="F25" s="17">
        <f t="shared" si="2"/>
        <v>3.4119999998438288E-2</v>
      </c>
      <c r="G25" s="16">
        <f t="shared" si="3"/>
        <v>163.77599999250378</v>
      </c>
      <c r="H25" s="13">
        <f t="shared" si="4"/>
        <v>0.1939517962645152</v>
      </c>
      <c r="I25" s="19">
        <f t="shared" si="5"/>
        <v>0.98170589330706282</v>
      </c>
      <c r="J25" s="16">
        <f t="shared" si="6"/>
        <v>860.15170709136521</v>
      </c>
      <c r="K25" s="14">
        <v>6</v>
      </c>
      <c r="L25" s="21">
        <f t="shared" si="7"/>
        <v>82.866253091653704</v>
      </c>
      <c r="M25" s="14"/>
      <c r="N25" s="14"/>
    </row>
    <row r="26" spans="1:14" ht="18" customHeight="1" x14ac:dyDescent="0.2">
      <c r="A26" s="10" t="s">
        <v>34</v>
      </c>
      <c r="B26" s="11">
        <v>24989.948280000001</v>
      </c>
      <c r="C26" s="17">
        <f t="shared" si="0"/>
        <v>0.19292000000132248</v>
      </c>
      <c r="D26" s="16">
        <f t="shared" si="1"/>
        <v>926.01600000634789</v>
      </c>
      <c r="E26" s="28">
        <v>9084.8699199999992</v>
      </c>
      <c r="F26" s="17">
        <f t="shared" si="2"/>
        <v>3.3120000000053551E-2</v>
      </c>
      <c r="G26" s="16">
        <f t="shared" si="3"/>
        <v>158.97600000025705</v>
      </c>
      <c r="H26" s="13">
        <f t="shared" si="4"/>
        <v>0.17167737922364976</v>
      </c>
      <c r="I26" s="19">
        <f t="shared" si="5"/>
        <v>0.98558138838054654</v>
      </c>
      <c r="J26" s="16">
        <f t="shared" si="6"/>
        <v>939.56319683342122</v>
      </c>
      <c r="K26" s="14">
        <v>6</v>
      </c>
      <c r="L26" s="21">
        <f t="shared" si="7"/>
        <v>90.516685629423989</v>
      </c>
      <c r="M26" s="14"/>
      <c r="N26" s="14"/>
    </row>
    <row r="27" spans="1:14" ht="18" customHeight="1" x14ac:dyDescent="0.2">
      <c r="A27" s="34" t="s">
        <v>35</v>
      </c>
      <c r="B27" s="11">
        <v>24990.156760000002</v>
      </c>
      <c r="C27" s="17">
        <f t="shared" si="0"/>
        <v>0.20848000000114553</v>
      </c>
      <c r="D27" s="16">
        <f t="shared" si="1"/>
        <v>1000.7040000054985</v>
      </c>
      <c r="E27" s="28">
        <v>9084.9061600000005</v>
      </c>
      <c r="F27" s="17">
        <f t="shared" si="2"/>
        <v>3.6240000001271255E-2</v>
      </c>
      <c r="G27" s="16">
        <f t="shared" si="3"/>
        <v>173.95200000610203</v>
      </c>
      <c r="H27" s="13">
        <f t="shared" si="4"/>
        <v>0.17382962394988549</v>
      </c>
      <c r="I27" s="19">
        <f t="shared" si="5"/>
        <v>0.98522562536838021</v>
      </c>
      <c r="J27" s="16">
        <f t="shared" si="6"/>
        <v>1015.710487261566</v>
      </c>
      <c r="K27" s="14">
        <v>6</v>
      </c>
      <c r="L27" s="21">
        <f t="shared" si="7"/>
        <v>97.852648098416751</v>
      </c>
      <c r="M27" s="14"/>
      <c r="N27" s="14"/>
    </row>
    <row r="28" spans="1:14" ht="18" customHeight="1" x14ac:dyDescent="0.2">
      <c r="A28" s="10" t="s">
        <v>36</v>
      </c>
      <c r="B28" s="11">
        <v>24990.3698</v>
      </c>
      <c r="C28" s="17">
        <f t="shared" si="0"/>
        <v>0.21303999999872758</v>
      </c>
      <c r="D28" s="16">
        <f t="shared" si="1"/>
        <v>1022.5919999938924</v>
      </c>
      <c r="E28" s="28">
        <v>9084.9432799999995</v>
      </c>
      <c r="F28" s="17">
        <f t="shared" si="2"/>
        <v>3.7119999999049469E-2</v>
      </c>
      <c r="G28" s="16">
        <f t="shared" si="3"/>
        <v>178.17599999543745</v>
      </c>
      <c r="H28" s="13">
        <f t="shared" si="4"/>
        <v>0.17423957941828377</v>
      </c>
      <c r="I28" s="19">
        <f t="shared" si="5"/>
        <v>0.98515740182484057</v>
      </c>
      <c r="J28" s="16">
        <f t="shared" si="6"/>
        <v>1037.9985960616148</v>
      </c>
      <c r="K28" s="14">
        <v>6</v>
      </c>
      <c r="L28" s="21">
        <f t="shared" si="7"/>
        <v>99.99986474582029</v>
      </c>
      <c r="M28" s="14"/>
      <c r="N28" s="14"/>
    </row>
    <row r="29" spans="1:14" ht="18" customHeight="1" x14ac:dyDescent="0.2">
      <c r="A29" s="10" t="s">
        <v>37</v>
      </c>
      <c r="B29" s="11">
        <v>24990.584360000001</v>
      </c>
      <c r="C29" s="17">
        <f t="shared" si="0"/>
        <v>0.21456000000034692</v>
      </c>
      <c r="D29" s="16">
        <f t="shared" si="1"/>
        <v>1029.8880000016652</v>
      </c>
      <c r="E29" s="28">
        <v>9084.98308</v>
      </c>
      <c r="F29" s="17">
        <f t="shared" si="2"/>
        <v>3.9800000000468572E-2</v>
      </c>
      <c r="G29" s="16">
        <f t="shared" si="3"/>
        <v>191.04000000224914</v>
      </c>
      <c r="H29" s="13">
        <f t="shared" si="4"/>
        <v>0.18549589858503085</v>
      </c>
      <c r="I29" s="19">
        <f t="shared" si="5"/>
        <v>0.98322726200688548</v>
      </c>
      <c r="J29" s="16">
        <f t="shared" si="6"/>
        <v>1047.4567170763139</v>
      </c>
      <c r="K29" s="14">
        <v>6</v>
      </c>
      <c r="L29" s="21">
        <f t="shared" si="7"/>
        <v>100.91105174145609</v>
      </c>
      <c r="M29" s="14"/>
      <c r="N29" s="14"/>
    </row>
    <row r="30" spans="1:14" ht="18" customHeight="1" x14ac:dyDescent="0.2">
      <c r="A30" s="10" t="s">
        <v>38</v>
      </c>
      <c r="B30" s="11">
        <v>24990.8014</v>
      </c>
      <c r="C30" s="17">
        <f t="shared" si="0"/>
        <v>0.21703999999954249</v>
      </c>
      <c r="D30" s="16">
        <f t="shared" si="1"/>
        <v>1041.7919999978039</v>
      </c>
      <c r="E30" s="28">
        <v>9085.0218000000004</v>
      </c>
      <c r="F30" s="17">
        <f t="shared" si="2"/>
        <v>3.8720000000466825E-2</v>
      </c>
      <c r="G30" s="16">
        <f t="shared" si="3"/>
        <v>185.85600000224076</v>
      </c>
      <c r="H30" s="13">
        <f t="shared" si="4"/>
        <v>0.17840029487904738</v>
      </c>
      <c r="I30" s="19">
        <f t="shared" si="5"/>
        <v>0.98445671687657388</v>
      </c>
      <c r="J30" s="16">
        <f t="shared" si="6"/>
        <v>1058.2405322025127</v>
      </c>
      <c r="K30" s="14">
        <v>6</v>
      </c>
      <c r="L30" s="21">
        <f t="shared" si="7"/>
        <v>101.9499549328047</v>
      </c>
      <c r="M30" s="14"/>
      <c r="N30" s="14"/>
    </row>
    <row r="31" spans="1:14" ht="18" customHeight="1" x14ac:dyDescent="0.2">
      <c r="A31" s="10" t="s">
        <v>39</v>
      </c>
      <c r="B31" s="11">
        <v>24991.01972</v>
      </c>
      <c r="C31" s="17">
        <f t="shared" si="0"/>
        <v>0.21831999999994878</v>
      </c>
      <c r="D31" s="16">
        <f t="shared" si="1"/>
        <v>1047.9359999997541</v>
      </c>
      <c r="E31" s="28">
        <v>9085.0589600000003</v>
      </c>
      <c r="F31" s="17">
        <f t="shared" si="2"/>
        <v>3.7159999999857973E-2</v>
      </c>
      <c r="G31" s="16">
        <f t="shared" si="3"/>
        <v>178.36799999931827</v>
      </c>
      <c r="H31" s="13">
        <f t="shared" si="4"/>
        <v>0.1702088677165019</v>
      </c>
      <c r="I31" s="19">
        <f t="shared" si="5"/>
        <v>0.98582180548187803</v>
      </c>
      <c r="J31" s="16">
        <f t="shared" si="6"/>
        <v>1063.0075274988608</v>
      </c>
      <c r="K31" s="14">
        <v>6</v>
      </c>
      <c r="L31" s="21">
        <f t="shared" si="7"/>
        <v>102.40920303457233</v>
      </c>
      <c r="M31" s="14"/>
      <c r="N31" s="14"/>
    </row>
    <row r="32" spans="1:14" ht="18" customHeight="1" x14ac:dyDescent="0.2">
      <c r="A32" s="10" t="s">
        <v>40</v>
      </c>
      <c r="B32" s="11">
        <v>24991.23256</v>
      </c>
      <c r="C32" s="17">
        <f t="shared" si="0"/>
        <v>0.21284000000014203</v>
      </c>
      <c r="D32" s="16">
        <f t="shared" si="1"/>
        <v>1021.6320000006817</v>
      </c>
      <c r="E32" s="28">
        <v>9085.0949600000004</v>
      </c>
      <c r="F32" s="17">
        <f t="shared" si="2"/>
        <v>3.6000000000058208E-2</v>
      </c>
      <c r="G32" s="16">
        <f t="shared" si="3"/>
        <v>172.8000000002794</v>
      </c>
      <c r="H32" s="13">
        <f t="shared" si="4"/>
        <v>0.16914113888382909</v>
      </c>
      <c r="I32" s="19">
        <f t="shared" si="5"/>
        <v>0.98599542110861882</v>
      </c>
      <c r="J32" s="16">
        <f t="shared" si="6"/>
        <v>1036.1427427847427</v>
      </c>
      <c r="K32" s="14">
        <v>6</v>
      </c>
      <c r="L32" s="21">
        <f t="shared" si="7"/>
        <v>99.821073486006043</v>
      </c>
      <c r="M32" s="14"/>
      <c r="N32" s="14"/>
    </row>
    <row r="33" spans="1:14" ht="18" customHeight="1" x14ac:dyDescent="0.2">
      <c r="A33" s="10" t="s">
        <v>41</v>
      </c>
      <c r="B33" s="11">
        <v>24991.449919999999</v>
      </c>
      <c r="C33" s="17">
        <f t="shared" si="0"/>
        <v>0.21735999999873457</v>
      </c>
      <c r="D33" s="16">
        <f t="shared" si="1"/>
        <v>1043.3279999939259</v>
      </c>
      <c r="E33" s="28">
        <v>9085.1309199999996</v>
      </c>
      <c r="F33" s="17">
        <f t="shared" si="2"/>
        <v>3.5959999999249703E-2</v>
      </c>
      <c r="G33" s="16">
        <f t="shared" si="3"/>
        <v>172.60799999639858</v>
      </c>
      <c r="H33" s="13">
        <f t="shared" si="4"/>
        <v>0.16543982333207147</v>
      </c>
      <c r="I33" s="19">
        <f t="shared" si="5"/>
        <v>0.98658950038580373</v>
      </c>
      <c r="J33" s="16">
        <f t="shared" si="6"/>
        <v>1057.5097338720254</v>
      </c>
      <c r="K33" s="14">
        <v>6</v>
      </c>
      <c r="L33" s="21">
        <f t="shared" si="7"/>
        <v>101.87955046936661</v>
      </c>
      <c r="M33" s="14"/>
      <c r="N33" s="14"/>
    </row>
    <row r="34" spans="1:14" ht="18" customHeight="1" x14ac:dyDescent="0.2">
      <c r="A34" s="10" t="s">
        <v>42</v>
      </c>
      <c r="B34" s="11">
        <v>24991.677199999998</v>
      </c>
      <c r="C34" s="17">
        <f t="shared" si="0"/>
        <v>0.22727999999915482</v>
      </c>
      <c r="D34" s="16">
        <f t="shared" si="1"/>
        <v>1090.9439999959432</v>
      </c>
      <c r="E34" s="28">
        <v>9085.1652200000008</v>
      </c>
      <c r="F34" s="17">
        <f t="shared" si="2"/>
        <v>3.4300000001167064E-2</v>
      </c>
      <c r="G34" s="16">
        <f t="shared" si="3"/>
        <v>164.64000000560191</v>
      </c>
      <c r="H34" s="13">
        <f t="shared" si="4"/>
        <v>0.15091517072023325</v>
      </c>
      <c r="I34" s="19">
        <f t="shared" si="5"/>
        <v>0.98880320521562792</v>
      </c>
      <c r="J34" s="16">
        <f t="shared" si="6"/>
        <v>1103.2973945083859</v>
      </c>
      <c r="K34" s="14">
        <v>6</v>
      </c>
      <c r="L34" s="21">
        <f t="shared" si="7"/>
        <v>106.29069311256126</v>
      </c>
      <c r="M34" s="14"/>
      <c r="N34" s="14"/>
    </row>
    <row r="35" spans="1:14" ht="18" customHeight="1" x14ac:dyDescent="0.2">
      <c r="A35" s="10" t="s">
        <v>43</v>
      </c>
      <c r="B35" s="11">
        <v>24991.913680000001</v>
      </c>
      <c r="C35" s="17">
        <f t="shared" si="0"/>
        <v>0.2364800000032119</v>
      </c>
      <c r="D35" s="16">
        <f t="shared" si="1"/>
        <v>1135.1040000154171</v>
      </c>
      <c r="E35" s="28">
        <v>9085.1997599999995</v>
      </c>
      <c r="F35" s="17">
        <f t="shared" si="2"/>
        <v>3.4539999998742132E-2</v>
      </c>
      <c r="G35" s="16">
        <f t="shared" si="3"/>
        <v>165.79199999396224</v>
      </c>
      <c r="H35" s="13">
        <f t="shared" si="4"/>
        <v>0.14605886332151982</v>
      </c>
      <c r="I35" s="19">
        <f t="shared" si="5"/>
        <v>0.98950109017526666</v>
      </c>
      <c r="J35" s="16">
        <f t="shared" si="6"/>
        <v>1147.1478013372985</v>
      </c>
      <c r="K35" s="14">
        <v>6</v>
      </c>
      <c r="L35" s="21">
        <f t="shared" si="7"/>
        <v>110.51520244097289</v>
      </c>
      <c r="M35" s="14"/>
      <c r="N35" s="14"/>
    </row>
    <row r="36" spans="1:14" ht="18" customHeight="1" x14ac:dyDescent="0.2">
      <c r="A36" s="10" t="s">
        <v>44</v>
      </c>
      <c r="B36" s="11">
        <v>24992.153480000001</v>
      </c>
      <c r="C36" s="17">
        <f t="shared" si="0"/>
        <v>0.23979999999937718</v>
      </c>
      <c r="D36" s="16">
        <f t="shared" si="1"/>
        <v>1151.0399999970105</v>
      </c>
      <c r="E36" s="28">
        <v>9085.2331200000008</v>
      </c>
      <c r="F36" s="17">
        <f t="shared" si="2"/>
        <v>3.3360000001266599E-2</v>
      </c>
      <c r="G36" s="16">
        <f t="shared" si="3"/>
        <v>160.12800000607967</v>
      </c>
      <c r="H36" s="13">
        <f t="shared" si="4"/>
        <v>0.13911592994726124</v>
      </c>
      <c r="I36" s="19">
        <f t="shared" si="5"/>
        <v>0.99046160698667574</v>
      </c>
      <c r="J36" s="16">
        <f t="shared" si="6"/>
        <v>1162.1248030995057</v>
      </c>
      <c r="K36" s="14">
        <v>6</v>
      </c>
      <c r="L36" s="21">
        <f t="shared" si="7"/>
        <v>111.95807351633003</v>
      </c>
      <c r="M36" s="14"/>
      <c r="N36" s="14"/>
    </row>
    <row r="37" spans="1:14" ht="18" customHeight="1" x14ac:dyDescent="0.2">
      <c r="A37" s="10" t="s">
        <v>45</v>
      </c>
      <c r="B37" s="11">
        <v>24992.396079999999</v>
      </c>
      <c r="C37" s="17">
        <f t="shared" si="0"/>
        <v>0.24259999999776483</v>
      </c>
      <c r="D37" s="16">
        <f t="shared" si="1"/>
        <v>1164.4799999892712</v>
      </c>
      <c r="E37" s="28">
        <v>9085.2678400000004</v>
      </c>
      <c r="F37" s="17">
        <f t="shared" si="2"/>
        <v>3.4719999999651918E-2</v>
      </c>
      <c r="G37" s="16">
        <f t="shared" si="3"/>
        <v>166.65599999832921</v>
      </c>
      <c r="H37" s="13">
        <f t="shared" si="4"/>
        <v>0.14311624072535784</v>
      </c>
      <c r="I37" s="19">
        <f t="shared" si="5"/>
        <v>0.98991355392201752</v>
      </c>
      <c r="J37" s="16">
        <f t="shared" si="6"/>
        <v>1176.3451418314507</v>
      </c>
      <c r="K37" s="14">
        <v>6</v>
      </c>
      <c r="L37" s="21">
        <f t="shared" si="7"/>
        <v>113.32804834599719</v>
      </c>
      <c r="M37" s="14"/>
      <c r="N37" s="14"/>
    </row>
    <row r="38" spans="1:14" ht="18" customHeight="1" x14ac:dyDescent="0.2">
      <c r="A38" s="10" t="s">
        <v>46</v>
      </c>
      <c r="B38" s="11">
        <v>24992.628639999999</v>
      </c>
      <c r="C38" s="17">
        <f t="shared" si="0"/>
        <v>0.23256000000037602</v>
      </c>
      <c r="D38" s="16">
        <f t="shared" si="1"/>
        <v>1116.2880000018049</v>
      </c>
      <c r="E38" s="28">
        <v>9085.3018800000009</v>
      </c>
      <c r="F38" s="17">
        <f t="shared" si="2"/>
        <v>3.4040000000459258E-2</v>
      </c>
      <c r="G38" s="16">
        <f t="shared" si="3"/>
        <v>163.39200000220444</v>
      </c>
      <c r="H38" s="13">
        <f t="shared" si="4"/>
        <v>0.14637082903510587</v>
      </c>
      <c r="I38" s="19">
        <f t="shared" si="5"/>
        <v>0.98945690077824511</v>
      </c>
      <c r="J38" s="16">
        <f t="shared" si="6"/>
        <v>1128.1825404661915</v>
      </c>
      <c r="K38" s="14">
        <v>6</v>
      </c>
      <c r="L38" s="21">
        <f t="shared" si="7"/>
        <v>108.68810601793753</v>
      </c>
      <c r="M38" s="14"/>
      <c r="N38" s="14"/>
    </row>
    <row r="39" spans="1:14" ht="18" customHeight="1" x14ac:dyDescent="0.2">
      <c r="A39" s="10" t="s">
        <v>47</v>
      </c>
      <c r="B39" s="11">
        <v>24992.84736</v>
      </c>
      <c r="C39" s="17">
        <f t="shared" si="0"/>
        <v>0.21872000000075786</v>
      </c>
      <c r="D39" s="16">
        <f t="shared" si="1"/>
        <v>1049.8560000036377</v>
      </c>
      <c r="E39" s="28">
        <v>9085.3362400000005</v>
      </c>
      <c r="F39" s="17">
        <f t="shared" si="2"/>
        <v>3.4359999999651336E-2</v>
      </c>
      <c r="G39" s="16">
        <f t="shared" si="3"/>
        <v>164.92799999832641</v>
      </c>
      <c r="H39" s="13">
        <f t="shared" si="4"/>
        <v>0.15709583028315782</v>
      </c>
      <c r="I39" s="19">
        <f t="shared" si="5"/>
        <v>0.98788424883382642</v>
      </c>
      <c r="J39" s="16">
        <f t="shared" si="6"/>
        <v>1062.7317939758302</v>
      </c>
      <c r="K39" s="14">
        <v>6</v>
      </c>
      <c r="L39" s="21">
        <f t="shared" si="7"/>
        <v>102.38263911135165</v>
      </c>
      <c r="M39" s="14"/>
      <c r="N39" s="14"/>
    </row>
    <row r="40" spans="1:14" ht="18" customHeight="1" x14ac:dyDescent="0.2">
      <c r="A40" s="10" t="s">
        <v>48</v>
      </c>
      <c r="B40" s="11">
        <v>24993.049439999999</v>
      </c>
      <c r="C40" s="17">
        <f t="shared" si="0"/>
        <v>0.20207999999911408</v>
      </c>
      <c r="D40" s="16">
        <f t="shared" si="1"/>
        <v>969.98399999574758</v>
      </c>
      <c r="E40" s="28">
        <v>9085.3699199999992</v>
      </c>
      <c r="F40" s="17">
        <f t="shared" si="2"/>
        <v>3.3679999998639687E-2</v>
      </c>
      <c r="G40" s="16">
        <f t="shared" si="3"/>
        <v>161.6639999934705</v>
      </c>
      <c r="H40" s="13">
        <f t="shared" si="4"/>
        <v>0.16666666666066579</v>
      </c>
      <c r="I40" s="19">
        <f t="shared" si="5"/>
        <v>0.98639392383310354</v>
      </c>
      <c r="J40" s="16">
        <f t="shared" si="6"/>
        <v>983.36372169286335</v>
      </c>
      <c r="K40" s="14">
        <v>6</v>
      </c>
      <c r="L40" s="21">
        <f t="shared" si="7"/>
        <v>94.736389373108238</v>
      </c>
      <c r="M40" s="14"/>
      <c r="N40" s="14"/>
    </row>
    <row r="41" spans="1:14" ht="18" customHeight="1" x14ac:dyDescent="0.2">
      <c r="A41" s="10" t="s">
        <v>49</v>
      </c>
      <c r="B41" s="11">
        <v>24993.223760000001</v>
      </c>
      <c r="C41" s="17">
        <f t="shared" si="0"/>
        <v>0.17432000000189873</v>
      </c>
      <c r="D41" s="16">
        <f t="shared" si="1"/>
        <v>836.73600000911392</v>
      </c>
      <c r="E41" s="28">
        <v>9085.4029599999994</v>
      </c>
      <c r="F41" s="17">
        <f t="shared" si="2"/>
        <v>3.3040000000255532E-2</v>
      </c>
      <c r="G41" s="16">
        <f t="shared" si="3"/>
        <v>158.59200000122655</v>
      </c>
      <c r="H41" s="13">
        <f t="shared" si="4"/>
        <v>0.18953648462537662</v>
      </c>
      <c r="I41" s="19">
        <f t="shared" si="5"/>
        <v>0.98250786599526196</v>
      </c>
      <c r="J41" s="16">
        <f t="shared" si="6"/>
        <v>851.63287640604915</v>
      </c>
      <c r="K41" s="14">
        <v>6</v>
      </c>
      <c r="L41" s="21">
        <f t="shared" si="7"/>
        <v>82.045556493839015</v>
      </c>
      <c r="M41" s="14"/>
      <c r="N41" s="14"/>
    </row>
    <row r="42" spans="1:14" ht="18" customHeight="1" x14ac:dyDescent="0.2">
      <c r="A42" s="22"/>
      <c r="B42" s="22"/>
      <c r="C42" s="13">
        <f>SUM(C18:C41)</f>
        <v>4.5385200000018813</v>
      </c>
      <c r="D42" s="16">
        <f>SUM(D18:D41)</f>
        <v>21784.89600000903</v>
      </c>
      <c r="E42" s="13"/>
      <c r="F42" s="13">
        <f>SUM(F18:F41)</f>
        <v>0.83159999999952561</v>
      </c>
      <c r="G42" s="16">
        <f>SUM(G18:G41)</f>
        <v>3991.6799999977229</v>
      </c>
      <c r="H42" s="13"/>
      <c r="I42" s="19"/>
      <c r="J42" s="16"/>
      <c r="K42" s="13"/>
      <c r="L42" s="14"/>
      <c r="M42" s="14"/>
      <c r="N42" s="14"/>
    </row>
    <row r="43" spans="1:14" ht="12.75" customHeight="1" x14ac:dyDescent="0.2">
      <c r="B43" s="44"/>
      <c r="C43" s="44"/>
      <c r="D43" s="44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A15:A16"/>
    <mergeCell ref="H15:H16"/>
    <mergeCell ref="I15:I16"/>
    <mergeCell ref="J15:J16"/>
    <mergeCell ref="K15:K16"/>
    <mergeCell ref="L15:L16"/>
    <mergeCell ref="B15:D15"/>
    <mergeCell ref="E15:G15"/>
    <mergeCell ref="M15:N15"/>
    <mergeCell ref="F10:K10"/>
    <mergeCell ref="F11:K11"/>
    <mergeCell ref="F12:K12"/>
  </mergeCells>
  <printOptions gridLines="1" gridLinesSet="0"/>
  <pageMargins left="0.7" right="0.7" top="0.75" bottom="0.75" header="0.5" footer="0.5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4"/>
  <sheetViews>
    <sheetView topLeftCell="A43" zoomScale="130" workbookViewId="0">
      <selection sqref="A1:N58"/>
    </sheetView>
  </sheetViews>
  <sheetFormatPr defaultColWidth="8" defaultRowHeight="12.75" customHeight="1" x14ac:dyDescent="0.2"/>
  <cols>
    <col min="1" max="1" width="7.5703125" style="1" customWidth="1"/>
    <col min="2" max="2" width="14" style="1" customWidth="1"/>
    <col min="3" max="3" width="9" style="1" customWidth="1"/>
    <col min="4" max="4" width="10.5703125" style="1" customWidth="1"/>
    <col min="5" max="5" width="13.7109375" style="1" customWidth="1"/>
    <col min="6" max="6" width="9.140625" style="1" customWidth="1"/>
    <col min="7" max="7" width="10.42578125" style="1" customWidth="1"/>
    <col min="8" max="8" width="12.140625" style="1" customWidth="1"/>
    <col min="9" max="9" width="13.7109375" style="1" customWidth="1"/>
    <col min="10" max="10" width="9.85546875" customWidth="1"/>
  </cols>
  <sheetData>
    <row r="1" spans="1:14" ht="12.75" customHeight="1" x14ac:dyDescent="0.2">
      <c r="A1" s="3"/>
      <c r="B1" s="3"/>
      <c r="C1" s="2"/>
      <c r="D1" s="3"/>
      <c r="E1" s="3"/>
      <c r="F1" s="3"/>
      <c r="G1" s="3"/>
      <c r="H1" s="2"/>
      <c r="I1" s="2"/>
      <c r="J1" s="1"/>
    </row>
    <row r="2" spans="1:14" ht="12.75" customHeight="1" x14ac:dyDescent="0.2">
      <c r="A2" s="3"/>
      <c r="B2" s="3"/>
      <c r="C2" s="2"/>
      <c r="D2" s="3"/>
      <c r="E2" s="3"/>
      <c r="F2" s="3"/>
      <c r="G2" s="3"/>
      <c r="H2" s="2"/>
      <c r="I2" s="2"/>
      <c r="J2" s="1"/>
    </row>
    <row r="3" spans="1:14" ht="12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4" ht="12.75" customHeight="1" x14ac:dyDescent="0.2">
      <c r="A4" s="2"/>
      <c r="B4" s="2" t="s">
        <v>0</v>
      </c>
      <c r="C4" s="2"/>
      <c r="D4" s="2"/>
      <c r="E4" s="2"/>
      <c r="F4" s="2"/>
      <c r="G4" s="2"/>
      <c r="H4" s="2"/>
      <c r="I4" s="2"/>
      <c r="J4" s="1"/>
    </row>
    <row r="5" spans="1:14" ht="12.75" customHeight="1" x14ac:dyDescent="0.2">
      <c r="A5" s="2"/>
      <c r="B5" s="2" t="s">
        <v>75</v>
      </c>
      <c r="C5" s="2"/>
      <c r="D5" s="2"/>
      <c r="E5" s="2"/>
      <c r="F5" s="2"/>
      <c r="G5" s="2"/>
      <c r="H5" s="2"/>
      <c r="I5" s="2"/>
      <c r="J5" s="1"/>
    </row>
    <row r="6" spans="1:14" ht="12.75" customHeight="1" x14ac:dyDescent="0.2">
      <c r="A6" s="2"/>
      <c r="B6" s="2" t="s">
        <v>93</v>
      </c>
      <c r="C6" s="2"/>
      <c r="D6" s="2"/>
      <c r="E6" s="2"/>
      <c r="F6" s="2"/>
      <c r="G6" s="2"/>
      <c r="H6" s="2"/>
      <c r="I6" s="2"/>
      <c r="J6" s="1"/>
    </row>
    <row r="7" spans="1:14" ht="12.75" customHeight="1" x14ac:dyDescent="0.2">
      <c r="A7" s="4"/>
      <c r="B7" s="2" t="s">
        <v>77</v>
      </c>
      <c r="C7" s="4"/>
      <c r="D7" s="4"/>
      <c r="E7" s="4"/>
      <c r="F7" s="4"/>
      <c r="G7" s="4"/>
      <c r="H7" s="2"/>
      <c r="I7" s="2"/>
      <c r="J7" s="1"/>
    </row>
    <row r="8" spans="1:14" ht="12.75" customHeight="1" x14ac:dyDescent="0.2">
      <c r="A8" s="4"/>
      <c r="B8" s="2"/>
      <c r="C8" s="4"/>
      <c r="D8" s="4"/>
      <c r="E8" s="4"/>
      <c r="F8" s="4"/>
      <c r="G8" s="4"/>
      <c r="H8" s="2"/>
      <c r="I8" s="2"/>
      <c r="J8" s="1"/>
    </row>
    <row r="9" spans="1:14" ht="12.75" customHeight="1" x14ac:dyDescent="0.2">
      <c r="A9" s="4"/>
      <c r="B9" s="2"/>
      <c r="C9" s="4"/>
      <c r="D9" s="4"/>
      <c r="E9" s="4"/>
      <c r="F9" s="2"/>
      <c r="G9" s="5" t="s">
        <v>4</v>
      </c>
      <c r="H9" s="3"/>
      <c r="I9" s="3"/>
      <c r="J9" s="3"/>
      <c r="K9" s="2"/>
    </row>
    <row r="10" spans="1:14" ht="12.75" customHeight="1" x14ac:dyDescent="0.2">
      <c r="A10" s="4"/>
      <c r="B10" s="2"/>
      <c r="C10" s="4"/>
      <c r="D10" s="4"/>
      <c r="E10" s="4"/>
      <c r="F10" s="56" t="s">
        <v>5</v>
      </c>
      <c r="G10" s="56"/>
      <c r="H10" s="56"/>
      <c r="I10" s="56"/>
      <c r="J10" s="56"/>
      <c r="K10" s="56"/>
    </row>
    <row r="11" spans="1:14" ht="12.75" customHeight="1" x14ac:dyDescent="0.2">
      <c r="A11" s="4"/>
      <c r="B11" s="2"/>
      <c r="C11" s="4"/>
      <c r="D11" s="4"/>
      <c r="E11" s="4"/>
      <c r="F11" s="56" t="s">
        <v>6</v>
      </c>
      <c r="G11" s="56"/>
      <c r="H11" s="56"/>
      <c r="I11" s="56"/>
      <c r="J11" s="56"/>
      <c r="K11" s="56"/>
    </row>
    <row r="12" spans="1:14" ht="12.75" customHeight="1" x14ac:dyDescent="0.2">
      <c r="A12" s="4"/>
      <c r="B12" s="2"/>
      <c r="C12" s="4"/>
      <c r="D12" s="4"/>
      <c r="E12" s="4"/>
      <c r="F12" s="56" t="s">
        <v>79</v>
      </c>
      <c r="G12" s="56"/>
      <c r="H12" s="56"/>
      <c r="I12" s="56"/>
      <c r="J12" s="56"/>
      <c r="K12" s="56"/>
    </row>
    <row r="13" spans="1:14" ht="12.75" customHeight="1" x14ac:dyDescent="0.2">
      <c r="A13" s="42"/>
      <c r="B13" s="42"/>
      <c r="C13" s="43"/>
      <c r="D13" s="43"/>
      <c r="E13" s="43"/>
      <c r="F13" s="43"/>
      <c r="G13" s="42"/>
      <c r="H13" s="2"/>
      <c r="I13" s="2"/>
      <c r="J13" s="1"/>
      <c r="K13" s="1"/>
    </row>
    <row r="14" spans="1:14" ht="12.75" customHeight="1" x14ac:dyDescent="0.2">
      <c r="A14" s="2"/>
      <c r="B14" s="6"/>
      <c r="C14" s="6"/>
      <c r="D14" s="6"/>
      <c r="E14" s="6"/>
      <c r="F14" s="6"/>
      <c r="G14" s="6"/>
      <c r="H14" s="6"/>
      <c r="I14" s="2"/>
      <c r="J14" s="1"/>
    </row>
    <row r="15" spans="1:14" ht="42.4" customHeight="1" x14ac:dyDescent="0.2">
      <c r="A15" s="57" t="s">
        <v>8</v>
      </c>
      <c r="B15" s="52" t="s">
        <v>94</v>
      </c>
      <c r="C15" s="52"/>
      <c r="D15" s="52"/>
      <c r="E15" s="53" t="s">
        <v>95</v>
      </c>
      <c r="F15" s="60"/>
      <c r="G15" s="54"/>
      <c r="H15" s="59" t="s">
        <v>11</v>
      </c>
      <c r="I15" s="59" t="s">
        <v>12</v>
      </c>
      <c r="J15" s="59" t="s">
        <v>13</v>
      </c>
      <c r="K15" s="50" t="s">
        <v>14</v>
      </c>
      <c r="L15" s="50" t="s">
        <v>15</v>
      </c>
      <c r="M15" s="50" t="s">
        <v>16</v>
      </c>
      <c r="N15" s="50"/>
    </row>
    <row r="16" spans="1:14" ht="51" customHeight="1" x14ac:dyDescent="0.2">
      <c r="A16" s="58"/>
      <c r="B16" s="7" t="s">
        <v>17</v>
      </c>
      <c r="C16" s="7" t="s">
        <v>18</v>
      </c>
      <c r="D16" s="7" t="s">
        <v>70</v>
      </c>
      <c r="E16" s="7" t="s">
        <v>20</v>
      </c>
      <c r="F16" s="7" t="s">
        <v>21</v>
      </c>
      <c r="G16" s="7" t="s">
        <v>71</v>
      </c>
      <c r="H16" s="59"/>
      <c r="I16" s="59"/>
      <c r="J16" s="59"/>
      <c r="K16" s="50"/>
      <c r="L16" s="50"/>
      <c r="M16" s="7" t="s">
        <v>23</v>
      </c>
      <c r="N16" s="7" t="s">
        <v>24</v>
      </c>
    </row>
    <row r="17" spans="1:14" ht="18" customHeight="1" x14ac:dyDescent="0.2">
      <c r="A17" s="10" t="s">
        <v>25</v>
      </c>
      <c r="B17" s="13">
        <v>2061572.94</v>
      </c>
      <c r="C17" s="10"/>
      <c r="D17" s="10"/>
      <c r="E17" s="13">
        <v>608793.09</v>
      </c>
      <c r="F17" s="10"/>
      <c r="G17" s="10"/>
      <c r="H17" s="10"/>
      <c r="I17" s="12"/>
      <c r="J17" s="10"/>
      <c r="K17" s="13"/>
      <c r="L17" s="14"/>
      <c r="M17" s="14"/>
      <c r="N17" s="14"/>
    </row>
    <row r="18" spans="1:14" ht="18" customHeight="1" x14ac:dyDescent="0.2">
      <c r="A18" s="10" t="s">
        <v>26</v>
      </c>
      <c r="B18" s="13">
        <v>2061603.66</v>
      </c>
      <c r="C18" s="15">
        <f t="shared" ref="C18:C41" si="0">B18-B17</f>
        <v>30.71999999997206</v>
      </c>
      <c r="D18" s="16">
        <f t="shared" ref="D18:D41" si="1">C18*3</f>
        <v>92.159999999916181</v>
      </c>
      <c r="E18" s="13">
        <v>608807.06999999995</v>
      </c>
      <c r="F18" s="17">
        <f t="shared" ref="F18:F41" si="2">E18-E17</f>
        <v>13.979999999981374</v>
      </c>
      <c r="G18" s="16">
        <f t="shared" ref="G18:G41" si="3">F18*3</f>
        <v>41.939999999944121</v>
      </c>
      <c r="H18" s="13">
        <f t="shared" ref="H18:H41" si="4">G18/D18</f>
        <v>0.45507812499980754</v>
      </c>
      <c r="I18" s="19">
        <f t="shared" ref="I18:I41" si="5">1/SQRT(1+H18*H18)</f>
        <v>0.91018374810763114</v>
      </c>
      <c r="J18" s="16">
        <f t="shared" ref="J18:J41" si="6">SQRT(D18*D18+G18*G18)</f>
        <v>101.25427990944316</v>
      </c>
      <c r="K18" s="14">
        <v>6</v>
      </c>
      <c r="L18" s="21">
        <f t="shared" ref="L18:L41" si="7">D18/I18/K18/1.73</f>
        <v>9.7547475827979913</v>
      </c>
      <c r="M18" s="14"/>
      <c r="N18" s="14"/>
    </row>
    <row r="19" spans="1:14" ht="18" customHeight="1" x14ac:dyDescent="0.2">
      <c r="A19" s="10" t="s">
        <v>27</v>
      </c>
      <c r="B19" s="13">
        <v>2061633.42</v>
      </c>
      <c r="C19" s="15">
        <f t="shared" si="0"/>
        <v>29.760000000009313</v>
      </c>
      <c r="D19" s="16">
        <f t="shared" si="1"/>
        <v>89.28000000002794</v>
      </c>
      <c r="E19" s="13">
        <v>608820.15</v>
      </c>
      <c r="F19" s="17">
        <f t="shared" si="2"/>
        <v>13.080000000074506</v>
      </c>
      <c r="G19" s="16">
        <f t="shared" si="3"/>
        <v>39.240000000223517</v>
      </c>
      <c r="H19" s="13">
        <f t="shared" si="4"/>
        <v>0.43951612903462406</v>
      </c>
      <c r="I19" s="19">
        <f t="shared" si="5"/>
        <v>0.9154782516485972</v>
      </c>
      <c r="J19" s="16">
        <f t="shared" si="6"/>
        <v>97.522797334892573</v>
      </c>
      <c r="K19" s="14">
        <v>6</v>
      </c>
      <c r="L19" s="21">
        <f t="shared" si="7"/>
        <v>9.3952598588528495</v>
      </c>
      <c r="M19" s="14"/>
      <c r="N19" s="14"/>
    </row>
    <row r="20" spans="1:14" ht="18" customHeight="1" x14ac:dyDescent="0.2">
      <c r="A20" s="10" t="s">
        <v>28</v>
      </c>
      <c r="B20" s="13">
        <v>2061662.64</v>
      </c>
      <c r="C20" s="15">
        <f t="shared" si="0"/>
        <v>29.21999999997206</v>
      </c>
      <c r="D20" s="16">
        <f t="shared" si="1"/>
        <v>87.659999999916181</v>
      </c>
      <c r="E20" s="13">
        <v>608833.47</v>
      </c>
      <c r="F20" s="17">
        <f t="shared" si="2"/>
        <v>13.319999999948777</v>
      </c>
      <c r="G20" s="16">
        <f t="shared" si="3"/>
        <v>39.959999999846332</v>
      </c>
      <c r="H20" s="13">
        <f t="shared" si="4"/>
        <v>0.45585215605617774</v>
      </c>
      <c r="I20" s="19">
        <f t="shared" si="5"/>
        <v>0.90991803648558867</v>
      </c>
      <c r="J20" s="16">
        <f t="shared" si="6"/>
        <v>96.338347504890407</v>
      </c>
      <c r="K20" s="14">
        <v>6</v>
      </c>
      <c r="L20" s="21">
        <f t="shared" si="7"/>
        <v>9.2811510120318292</v>
      </c>
      <c r="M20" s="14"/>
      <c r="N20" s="14"/>
    </row>
    <row r="21" spans="1:14" ht="18" customHeight="1" x14ac:dyDescent="0.2">
      <c r="A21" s="10" t="s">
        <v>29</v>
      </c>
      <c r="B21" s="13">
        <v>2061690.54</v>
      </c>
      <c r="C21" s="15">
        <f t="shared" si="0"/>
        <v>27.900000000139698</v>
      </c>
      <c r="D21" s="16">
        <f t="shared" si="1"/>
        <v>83.700000000419095</v>
      </c>
      <c r="E21" s="13">
        <v>608846.73</v>
      </c>
      <c r="F21" s="17">
        <f t="shared" si="2"/>
        <v>13.260000000009313</v>
      </c>
      <c r="G21" s="16">
        <f t="shared" si="3"/>
        <v>39.78000000002794</v>
      </c>
      <c r="H21" s="13">
        <f t="shared" si="4"/>
        <v>0.47526881720225517</v>
      </c>
      <c r="I21" s="19">
        <f t="shared" si="5"/>
        <v>0.90318338710157908</v>
      </c>
      <c r="J21" s="16">
        <f t="shared" si="6"/>
        <v>92.672209426949451</v>
      </c>
      <c r="K21" s="14">
        <v>6</v>
      </c>
      <c r="L21" s="21">
        <f t="shared" si="7"/>
        <v>8.9279585189739361</v>
      </c>
      <c r="M21" s="14"/>
      <c r="N21" s="14"/>
    </row>
    <row r="22" spans="1:14" ht="18" customHeight="1" x14ac:dyDescent="0.2">
      <c r="A22" s="10" t="s">
        <v>30</v>
      </c>
      <c r="B22" s="13">
        <v>2061719.16</v>
      </c>
      <c r="C22" s="15">
        <f t="shared" si="0"/>
        <v>28.619999999878928</v>
      </c>
      <c r="D22" s="16">
        <f t="shared" si="1"/>
        <v>85.859999999636784</v>
      </c>
      <c r="E22" s="13">
        <v>608860.17000000004</v>
      </c>
      <c r="F22" s="17">
        <f t="shared" si="2"/>
        <v>13.440000000060536</v>
      </c>
      <c r="G22" s="16">
        <f t="shared" si="3"/>
        <v>40.320000000181608</v>
      </c>
      <c r="H22" s="13">
        <f t="shared" si="4"/>
        <v>0.4696016771529487</v>
      </c>
      <c r="I22" s="19">
        <f t="shared" si="5"/>
        <v>0.90516245038752663</v>
      </c>
      <c r="J22" s="16">
        <f t="shared" si="6"/>
        <v>94.855901239470981</v>
      </c>
      <c r="K22" s="14">
        <v>6</v>
      </c>
      <c r="L22" s="21">
        <f t="shared" si="7"/>
        <v>9.1383334527428701</v>
      </c>
      <c r="M22" s="14"/>
      <c r="N22" s="14"/>
    </row>
    <row r="23" spans="1:14" ht="18" customHeight="1" x14ac:dyDescent="0.2">
      <c r="A23" s="10" t="s">
        <v>31</v>
      </c>
      <c r="B23" s="13">
        <v>2061754.86</v>
      </c>
      <c r="C23" s="15">
        <f t="shared" si="0"/>
        <v>35.700000000186265</v>
      </c>
      <c r="D23" s="16">
        <f t="shared" si="1"/>
        <v>107.10000000055879</v>
      </c>
      <c r="E23" s="13">
        <v>608873.73</v>
      </c>
      <c r="F23" s="17">
        <f t="shared" si="2"/>
        <v>13.559999999939464</v>
      </c>
      <c r="G23" s="16">
        <f t="shared" si="3"/>
        <v>40.679999999818392</v>
      </c>
      <c r="H23" s="13">
        <f t="shared" si="4"/>
        <v>0.37983193276943178</v>
      </c>
      <c r="I23" s="19">
        <f t="shared" si="5"/>
        <v>0.93483574089843469</v>
      </c>
      <c r="J23" s="16">
        <f t="shared" si="6"/>
        <v>114.56558121925153</v>
      </c>
      <c r="K23" s="14">
        <v>6</v>
      </c>
      <c r="L23" s="21">
        <f t="shared" si="7"/>
        <v>11.037146552914404</v>
      </c>
      <c r="M23" s="14"/>
      <c r="N23" s="14"/>
    </row>
    <row r="24" spans="1:14" ht="18" customHeight="1" x14ac:dyDescent="0.2">
      <c r="A24" s="10" t="s">
        <v>32</v>
      </c>
      <c r="B24" s="13">
        <v>2061798.78</v>
      </c>
      <c r="C24" s="15">
        <f t="shared" si="0"/>
        <v>43.919999999925494</v>
      </c>
      <c r="D24" s="16">
        <f t="shared" si="1"/>
        <v>131.75999999977648</v>
      </c>
      <c r="E24" s="13">
        <v>608888.43000000005</v>
      </c>
      <c r="F24" s="17">
        <f t="shared" si="2"/>
        <v>14.700000000069849</v>
      </c>
      <c r="G24" s="16">
        <f t="shared" si="3"/>
        <v>44.100000000209548</v>
      </c>
      <c r="H24" s="13">
        <f t="shared" si="4"/>
        <v>0.33469945355407071</v>
      </c>
      <c r="I24" s="19">
        <f t="shared" si="5"/>
        <v>0.94829393652442773</v>
      </c>
      <c r="J24" s="16">
        <f t="shared" si="6"/>
        <v>138.94426076653752</v>
      </c>
      <c r="K24" s="14">
        <v>6</v>
      </c>
      <c r="L24" s="21">
        <f t="shared" si="7"/>
        <v>13.385766933192439</v>
      </c>
      <c r="M24" s="14"/>
      <c r="N24" s="14"/>
    </row>
    <row r="25" spans="1:14" ht="18" customHeight="1" x14ac:dyDescent="0.2">
      <c r="A25" s="10" t="s">
        <v>33</v>
      </c>
      <c r="B25" s="13">
        <v>2061852.84</v>
      </c>
      <c r="C25" s="15">
        <f t="shared" si="0"/>
        <v>54.060000000055879</v>
      </c>
      <c r="D25" s="16">
        <f t="shared" si="1"/>
        <v>162.18000000016764</v>
      </c>
      <c r="E25" s="13">
        <v>608904.44999999995</v>
      </c>
      <c r="F25" s="17">
        <f t="shared" si="2"/>
        <v>16.019999999902211</v>
      </c>
      <c r="G25" s="16">
        <f t="shared" si="3"/>
        <v>48.059999999706633</v>
      </c>
      <c r="H25" s="13">
        <f t="shared" si="4"/>
        <v>0.29633740288356736</v>
      </c>
      <c r="I25" s="19">
        <f t="shared" si="5"/>
        <v>0.95878737672113357</v>
      </c>
      <c r="J25" s="16">
        <f t="shared" si="6"/>
        <v>169.15116316486322</v>
      </c>
      <c r="K25" s="14">
        <v>6</v>
      </c>
      <c r="L25" s="21">
        <f t="shared" si="7"/>
        <v>16.29587313727006</v>
      </c>
      <c r="M25" s="14"/>
      <c r="N25" s="14"/>
    </row>
    <row r="26" spans="1:14" ht="18" customHeight="1" x14ac:dyDescent="0.2">
      <c r="A26" s="10" t="s">
        <v>34</v>
      </c>
      <c r="B26" s="13">
        <v>2061919.32</v>
      </c>
      <c r="C26" s="15">
        <f t="shared" si="0"/>
        <v>66.479999999981374</v>
      </c>
      <c r="D26" s="16">
        <f t="shared" si="1"/>
        <v>199.43999999994412</v>
      </c>
      <c r="E26" s="13">
        <v>608921.25</v>
      </c>
      <c r="F26" s="17">
        <f t="shared" si="2"/>
        <v>16.800000000046566</v>
      </c>
      <c r="G26" s="16">
        <f t="shared" si="3"/>
        <v>50.400000000139698</v>
      </c>
      <c r="H26" s="13">
        <f t="shared" si="4"/>
        <v>0.25270758122820808</v>
      </c>
      <c r="I26" s="19">
        <f t="shared" si="5"/>
        <v>0.96952169329040616</v>
      </c>
      <c r="J26" s="16">
        <f t="shared" si="6"/>
        <v>205.7096828056273</v>
      </c>
      <c r="K26" s="14">
        <v>6</v>
      </c>
      <c r="L26" s="21">
        <f t="shared" si="7"/>
        <v>19.817888516919776</v>
      </c>
      <c r="M26" s="14"/>
      <c r="N26" s="14"/>
    </row>
    <row r="27" spans="1:14" ht="18" customHeight="1" x14ac:dyDescent="0.2">
      <c r="A27" s="34" t="s">
        <v>35</v>
      </c>
      <c r="B27" s="13">
        <v>2061991.44</v>
      </c>
      <c r="C27" s="15">
        <f t="shared" si="0"/>
        <v>72.119999999878928</v>
      </c>
      <c r="D27" s="16">
        <f t="shared" si="1"/>
        <v>216.35999999963678</v>
      </c>
      <c r="E27" s="13">
        <v>608939.97</v>
      </c>
      <c r="F27" s="17">
        <f t="shared" si="2"/>
        <v>18.71999999997206</v>
      </c>
      <c r="G27" s="16">
        <f t="shared" si="3"/>
        <v>56.159999999916181</v>
      </c>
      <c r="H27" s="13">
        <f t="shared" si="4"/>
        <v>0.25956738768723636</v>
      </c>
      <c r="I27" s="19">
        <f t="shared" si="5"/>
        <v>0.96792440498523624</v>
      </c>
      <c r="J27" s="16">
        <f t="shared" si="6"/>
        <v>223.52985303943947</v>
      </c>
      <c r="K27" s="14">
        <v>6</v>
      </c>
      <c r="L27" s="21">
        <f t="shared" si="7"/>
        <v>21.534667922874714</v>
      </c>
      <c r="M27" s="14"/>
      <c r="N27" s="14"/>
    </row>
    <row r="28" spans="1:14" ht="18" customHeight="1" x14ac:dyDescent="0.2">
      <c r="A28" s="10" t="s">
        <v>36</v>
      </c>
      <c r="B28" s="13">
        <v>2062064.58</v>
      </c>
      <c r="C28" s="15">
        <f t="shared" si="0"/>
        <v>73.140000000130385</v>
      </c>
      <c r="D28" s="16">
        <f t="shared" si="1"/>
        <v>219.42000000039116</v>
      </c>
      <c r="E28" s="13">
        <v>608957.79</v>
      </c>
      <c r="F28" s="17">
        <f t="shared" si="2"/>
        <v>17.820000000065193</v>
      </c>
      <c r="G28" s="16">
        <f t="shared" si="3"/>
        <v>53.460000000195578</v>
      </c>
      <c r="H28" s="13">
        <f t="shared" si="4"/>
        <v>0.24364232977896397</v>
      </c>
      <c r="I28" s="19">
        <f t="shared" si="5"/>
        <v>0.97157848680894709</v>
      </c>
      <c r="J28" s="16">
        <f t="shared" si="6"/>
        <v>225.83867693597693</v>
      </c>
      <c r="K28" s="14">
        <v>6</v>
      </c>
      <c r="L28" s="21">
        <f t="shared" si="7"/>
        <v>21.757097970710689</v>
      </c>
      <c r="M28" s="14"/>
      <c r="N28" s="14"/>
    </row>
    <row r="29" spans="1:14" ht="18" customHeight="1" x14ac:dyDescent="0.2">
      <c r="A29" s="10" t="s">
        <v>37</v>
      </c>
      <c r="B29" s="13">
        <v>2062136.58</v>
      </c>
      <c r="C29" s="15">
        <f t="shared" si="0"/>
        <v>72</v>
      </c>
      <c r="D29" s="16">
        <f t="shared" si="1"/>
        <v>216</v>
      </c>
      <c r="E29" s="13">
        <v>608976.15</v>
      </c>
      <c r="F29" s="17">
        <f t="shared" si="2"/>
        <v>18.35999999998603</v>
      </c>
      <c r="G29" s="16">
        <f t="shared" si="3"/>
        <v>55.07999999995809</v>
      </c>
      <c r="H29" s="13">
        <f t="shared" si="4"/>
        <v>0.25499999999980599</v>
      </c>
      <c r="I29" s="19">
        <f t="shared" si="5"/>
        <v>0.96899179314669448</v>
      </c>
      <c r="J29" s="16">
        <f t="shared" si="6"/>
        <v>222.91210465112786</v>
      </c>
      <c r="K29" s="14">
        <v>6</v>
      </c>
      <c r="L29" s="21">
        <f t="shared" si="7"/>
        <v>21.475154590667426</v>
      </c>
      <c r="M29" s="14"/>
      <c r="N29" s="14"/>
    </row>
    <row r="30" spans="1:14" ht="18" customHeight="1" x14ac:dyDescent="0.2">
      <c r="A30" s="10" t="s">
        <v>38</v>
      </c>
      <c r="B30" s="13">
        <v>2062208.94</v>
      </c>
      <c r="C30" s="17">
        <f t="shared" si="0"/>
        <v>72.359999999869615</v>
      </c>
      <c r="D30" s="16">
        <f t="shared" si="1"/>
        <v>217.07999999960884</v>
      </c>
      <c r="E30" s="13">
        <v>608994.09</v>
      </c>
      <c r="F30" s="17">
        <f t="shared" si="2"/>
        <v>17.939999999944121</v>
      </c>
      <c r="G30" s="16">
        <f t="shared" si="3"/>
        <v>53.819999999832362</v>
      </c>
      <c r="H30" s="13">
        <f t="shared" si="4"/>
        <v>0.24792703150879555</v>
      </c>
      <c r="I30" s="19">
        <f t="shared" si="5"/>
        <v>0.97061407601051353</v>
      </c>
      <c r="J30" s="16">
        <f t="shared" si="6"/>
        <v>223.65222735267389</v>
      </c>
      <c r="K30" s="14">
        <v>6</v>
      </c>
      <c r="L30" s="21">
        <f t="shared" si="7"/>
        <v>21.546457355748927</v>
      </c>
      <c r="M30" s="14"/>
      <c r="N30" s="14"/>
    </row>
    <row r="31" spans="1:14" ht="18" customHeight="1" x14ac:dyDescent="0.2">
      <c r="A31" s="10" t="s">
        <v>39</v>
      </c>
      <c r="B31" s="13">
        <v>2062276.2</v>
      </c>
      <c r="C31" s="17">
        <f t="shared" si="0"/>
        <v>67.260000000009313</v>
      </c>
      <c r="D31" s="16">
        <f t="shared" si="1"/>
        <v>201.78000000002794</v>
      </c>
      <c r="E31" s="13">
        <v>609010.23</v>
      </c>
      <c r="F31" s="17">
        <f t="shared" si="2"/>
        <v>16.14000000001397</v>
      </c>
      <c r="G31" s="16">
        <f t="shared" si="3"/>
        <v>48.42000000004191</v>
      </c>
      <c r="H31" s="13">
        <f t="shared" si="4"/>
        <v>0.23996431757376949</v>
      </c>
      <c r="I31" s="19">
        <f t="shared" si="5"/>
        <v>0.97239517527406161</v>
      </c>
      <c r="J31" s="16">
        <f t="shared" si="6"/>
        <v>207.50822827062865</v>
      </c>
      <c r="K31" s="14">
        <v>6</v>
      </c>
      <c r="L31" s="21">
        <f t="shared" si="7"/>
        <v>19.991158792931472</v>
      </c>
      <c r="M31" s="14"/>
      <c r="N31" s="14"/>
    </row>
    <row r="32" spans="1:14" ht="18" customHeight="1" x14ac:dyDescent="0.2">
      <c r="A32" s="10" t="s">
        <v>40</v>
      </c>
      <c r="B32" s="13">
        <v>2062338.6</v>
      </c>
      <c r="C32" s="17">
        <f t="shared" si="0"/>
        <v>62.400000000139698</v>
      </c>
      <c r="D32" s="16">
        <f t="shared" si="1"/>
        <v>187.2000000004191</v>
      </c>
      <c r="E32" s="13">
        <v>609028.05000000005</v>
      </c>
      <c r="F32" s="17">
        <f t="shared" si="2"/>
        <v>17.820000000065193</v>
      </c>
      <c r="G32" s="16">
        <f t="shared" si="3"/>
        <v>53.460000000195578</v>
      </c>
      <c r="H32" s="13">
        <f t="shared" si="4"/>
        <v>0.28557692307732851</v>
      </c>
      <c r="I32" s="19">
        <f t="shared" si="5"/>
        <v>0.96155882953922034</v>
      </c>
      <c r="J32" s="16">
        <f t="shared" si="6"/>
        <v>194.683876066247</v>
      </c>
      <c r="K32" s="14">
        <v>6</v>
      </c>
      <c r="L32" s="21">
        <f t="shared" si="7"/>
        <v>18.75567206803921</v>
      </c>
      <c r="M32" s="14"/>
      <c r="N32" s="14"/>
    </row>
    <row r="33" spans="1:14" ht="18" customHeight="1" x14ac:dyDescent="0.2">
      <c r="A33" s="10" t="s">
        <v>41</v>
      </c>
      <c r="B33" s="13">
        <v>2062400.46</v>
      </c>
      <c r="C33" s="17">
        <f t="shared" si="0"/>
        <v>61.859999999869615</v>
      </c>
      <c r="D33" s="16">
        <f t="shared" si="1"/>
        <v>185.57999999960884</v>
      </c>
      <c r="E33" s="13">
        <v>609045.51</v>
      </c>
      <c r="F33" s="17">
        <f t="shared" si="2"/>
        <v>17.459999999962747</v>
      </c>
      <c r="G33" s="16">
        <f t="shared" si="3"/>
        <v>52.379999999888241</v>
      </c>
      <c r="H33" s="13">
        <f t="shared" si="4"/>
        <v>0.28225024248301889</v>
      </c>
      <c r="I33" s="19">
        <f t="shared" si="5"/>
        <v>0.96239963243054016</v>
      </c>
      <c r="J33" s="16">
        <f t="shared" si="6"/>
        <v>192.8304975875007</v>
      </c>
      <c r="K33" s="14">
        <v>6</v>
      </c>
      <c r="L33" s="21">
        <f t="shared" si="7"/>
        <v>18.577119228082918</v>
      </c>
      <c r="M33" s="14"/>
      <c r="N33" s="14"/>
    </row>
    <row r="34" spans="1:14" ht="18" customHeight="1" x14ac:dyDescent="0.2">
      <c r="A34" s="10" t="s">
        <v>42</v>
      </c>
      <c r="B34" s="13">
        <v>2062460.52</v>
      </c>
      <c r="C34" s="17">
        <f t="shared" si="0"/>
        <v>60.060000000055879</v>
      </c>
      <c r="D34" s="16">
        <f t="shared" si="1"/>
        <v>180.18000000016764</v>
      </c>
      <c r="E34" s="13">
        <v>609062.61</v>
      </c>
      <c r="F34" s="17">
        <f t="shared" si="2"/>
        <v>17.099999999976717</v>
      </c>
      <c r="G34" s="16">
        <f t="shared" si="3"/>
        <v>51.299999999930151</v>
      </c>
      <c r="H34" s="13">
        <f t="shared" si="4"/>
        <v>0.28471528471463214</v>
      </c>
      <c r="I34" s="19">
        <f t="shared" si="5"/>
        <v>0.96177733790336861</v>
      </c>
      <c r="J34" s="16">
        <f t="shared" si="6"/>
        <v>187.3406586944042</v>
      </c>
      <c r="K34" s="14">
        <v>6</v>
      </c>
      <c r="L34" s="21">
        <f t="shared" si="7"/>
        <v>18.048233014875162</v>
      </c>
      <c r="M34" s="14"/>
      <c r="N34" s="14"/>
    </row>
    <row r="35" spans="1:14" ht="18" customHeight="1" x14ac:dyDescent="0.2">
      <c r="A35" s="10" t="s">
        <v>43</v>
      </c>
      <c r="B35" s="13">
        <v>2062515.78</v>
      </c>
      <c r="C35" s="17">
        <f t="shared" si="0"/>
        <v>55.260000000009313</v>
      </c>
      <c r="D35" s="16">
        <f t="shared" si="1"/>
        <v>165.78000000002794</v>
      </c>
      <c r="E35" s="13">
        <v>609077.25</v>
      </c>
      <c r="F35" s="17">
        <f t="shared" si="2"/>
        <v>14.64000000001397</v>
      </c>
      <c r="G35" s="16">
        <f t="shared" si="3"/>
        <v>43.92000000004191</v>
      </c>
      <c r="H35" s="13">
        <f t="shared" si="4"/>
        <v>0.26492942453875323</v>
      </c>
      <c r="I35" s="19">
        <f t="shared" si="5"/>
        <v>0.96665175264016989</v>
      </c>
      <c r="J35" s="16">
        <f t="shared" si="6"/>
        <v>171.49919766579944</v>
      </c>
      <c r="K35" s="14">
        <v>6</v>
      </c>
      <c r="L35" s="21">
        <f t="shared" si="7"/>
        <v>16.522080699980677</v>
      </c>
      <c r="M35" s="14"/>
      <c r="N35" s="14"/>
    </row>
    <row r="36" spans="1:14" ht="18" customHeight="1" x14ac:dyDescent="0.2">
      <c r="A36" s="10" t="s">
        <v>44</v>
      </c>
      <c r="B36" s="13">
        <v>2062565.1</v>
      </c>
      <c r="C36" s="17">
        <f t="shared" si="0"/>
        <v>49.320000000065193</v>
      </c>
      <c r="D36" s="16">
        <f t="shared" si="1"/>
        <v>147.96000000019558</v>
      </c>
      <c r="E36" s="13">
        <v>609091.89</v>
      </c>
      <c r="F36" s="17">
        <f t="shared" si="2"/>
        <v>14.64000000001397</v>
      </c>
      <c r="G36" s="16">
        <f t="shared" si="3"/>
        <v>43.92000000004191</v>
      </c>
      <c r="H36" s="13">
        <f t="shared" si="4"/>
        <v>0.29683698296826072</v>
      </c>
      <c r="I36" s="19">
        <f t="shared" si="5"/>
        <v>0.95865680903340356</v>
      </c>
      <c r="J36" s="16">
        <f t="shared" si="6"/>
        <v>154.3409472565902</v>
      </c>
      <c r="K36" s="14">
        <v>6</v>
      </c>
      <c r="L36" s="21">
        <f t="shared" si="7"/>
        <v>14.869070063255316</v>
      </c>
      <c r="M36" s="14"/>
      <c r="N36" s="14"/>
    </row>
    <row r="37" spans="1:14" ht="18" customHeight="1" x14ac:dyDescent="0.2">
      <c r="A37" s="10" t="s">
        <v>45</v>
      </c>
      <c r="B37" s="13">
        <v>2062608.72</v>
      </c>
      <c r="C37" s="17">
        <f t="shared" si="0"/>
        <v>43.619999999878928</v>
      </c>
      <c r="D37" s="16">
        <f t="shared" si="1"/>
        <v>130.85999999963678</v>
      </c>
      <c r="E37" s="13">
        <v>609104.97</v>
      </c>
      <c r="F37" s="17">
        <f t="shared" si="2"/>
        <v>13.07999999995809</v>
      </c>
      <c r="G37" s="16">
        <f t="shared" si="3"/>
        <v>39.239999999874271</v>
      </c>
      <c r="H37" s="13">
        <f t="shared" si="4"/>
        <v>0.29986244841802834</v>
      </c>
      <c r="I37" s="19">
        <f t="shared" si="5"/>
        <v>0.95786254057769371</v>
      </c>
      <c r="J37" s="16">
        <f t="shared" si="6"/>
        <v>136.61667980116874</v>
      </c>
      <c r="K37" s="14">
        <v>6</v>
      </c>
      <c r="L37" s="21">
        <f t="shared" si="7"/>
        <v>13.161529845970014</v>
      </c>
      <c r="M37" s="14"/>
      <c r="N37" s="14"/>
    </row>
    <row r="38" spans="1:14" ht="18" customHeight="1" x14ac:dyDescent="0.2">
      <c r="A38" s="10" t="s">
        <v>46</v>
      </c>
      <c r="B38" s="13">
        <v>2062648.26</v>
      </c>
      <c r="C38" s="17">
        <f t="shared" si="0"/>
        <v>39.540000000037253</v>
      </c>
      <c r="D38" s="16">
        <f t="shared" si="1"/>
        <v>118.62000000011176</v>
      </c>
      <c r="E38" s="13">
        <v>609117.51</v>
      </c>
      <c r="F38" s="17">
        <f t="shared" si="2"/>
        <v>12.540000000037253</v>
      </c>
      <c r="G38" s="16">
        <f t="shared" si="3"/>
        <v>37.620000000111759</v>
      </c>
      <c r="H38" s="13">
        <f t="shared" si="4"/>
        <v>0.31714719271688008</v>
      </c>
      <c r="I38" s="19">
        <f t="shared" si="5"/>
        <v>0.95321030706176579</v>
      </c>
      <c r="J38" s="16">
        <f t="shared" si="6"/>
        <v>124.44263256631517</v>
      </c>
      <c r="K38" s="14">
        <v>6</v>
      </c>
      <c r="L38" s="21">
        <f t="shared" si="7"/>
        <v>11.988692925463889</v>
      </c>
      <c r="M38" s="14"/>
      <c r="N38" s="14"/>
    </row>
    <row r="39" spans="1:14" ht="18" customHeight="1" x14ac:dyDescent="0.2">
      <c r="A39" s="10" t="s">
        <v>47</v>
      </c>
      <c r="B39" s="13">
        <v>2062685.76</v>
      </c>
      <c r="C39" s="17">
        <f t="shared" si="0"/>
        <v>37.5</v>
      </c>
      <c r="D39" s="16">
        <f t="shared" si="1"/>
        <v>112.5</v>
      </c>
      <c r="E39" s="13">
        <v>609130.53</v>
      </c>
      <c r="F39" s="17">
        <f t="shared" si="2"/>
        <v>13.020000000018626</v>
      </c>
      <c r="G39" s="16">
        <f t="shared" si="3"/>
        <v>39.060000000055879</v>
      </c>
      <c r="H39" s="13">
        <f t="shared" si="4"/>
        <v>0.34720000000049672</v>
      </c>
      <c r="I39" s="19">
        <f t="shared" si="5"/>
        <v>0.94468016899065044</v>
      </c>
      <c r="J39" s="16">
        <f t="shared" si="6"/>
        <v>119.08792382103387</v>
      </c>
      <c r="K39" s="14">
        <v>6</v>
      </c>
      <c r="L39" s="21">
        <f t="shared" si="7"/>
        <v>11.472825030928119</v>
      </c>
      <c r="M39" s="14"/>
      <c r="N39" s="14"/>
    </row>
    <row r="40" spans="1:14" ht="18" customHeight="1" x14ac:dyDescent="0.2">
      <c r="A40" s="10" t="s">
        <v>48</v>
      </c>
      <c r="B40" s="13">
        <v>2062720.56</v>
      </c>
      <c r="C40" s="17">
        <f t="shared" si="0"/>
        <v>34.800000000046566</v>
      </c>
      <c r="D40" s="16">
        <f t="shared" si="1"/>
        <v>104.4000000001397</v>
      </c>
      <c r="E40" s="13">
        <v>609143.13</v>
      </c>
      <c r="F40" s="17">
        <f t="shared" si="2"/>
        <v>12.599999999976717</v>
      </c>
      <c r="G40" s="16">
        <f t="shared" si="3"/>
        <v>37.799999999930151</v>
      </c>
      <c r="H40" s="13">
        <f t="shared" si="4"/>
        <v>0.36206896551608786</v>
      </c>
      <c r="I40" s="19">
        <f t="shared" si="5"/>
        <v>0.94026584995660056</v>
      </c>
      <c r="J40" s="16">
        <f t="shared" si="6"/>
        <v>111.03242769580376</v>
      </c>
      <c r="K40" s="14">
        <v>6</v>
      </c>
      <c r="L40" s="21">
        <f t="shared" si="7"/>
        <v>10.696765673969532</v>
      </c>
      <c r="M40" s="14"/>
      <c r="N40" s="14"/>
    </row>
    <row r="41" spans="1:14" ht="18" customHeight="1" x14ac:dyDescent="0.2">
      <c r="A41" s="10" t="s">
        <v>49</v>
      </c>
      <c r="B41" s="13">
        <v>2062753.5</v>
      </c>
      <c r="C41" s="17">
        <f t="shared" si="0"/>
        <v>32.939999999944121</v>
      </c>
      <c r="D41" s="16">
        <f t="shared" si="1"/>
        <v>98.819999999832362</v>
      </c>
      <c r="E41" s="13">
        <v>609155.73</v>
      </c>
      <c r="F41" s="17">
        <f t="shared" si="2"/>
        <v>12.599999999976717</v>
      </c>
      <c r="G41" s="16">
        <f t="shared" si="3"/>
        <v>37.799999999930151</v>
      </c>
      <c r="H41" s="13">
        <f t="shared" si="4"/>
        <v>0.38251366120212787</v>
      </c>
      <c r="I41" s="19">
        <f t="shared" si="5"/>
        <v>0.93400175031017274</v>
      </c>
      <c r="J41" s="16">
        <f t="shared" si="6"/>
        <v>105.80279958470658</v>
      </c>
      <c r="K41" s="14">
        <v>6</v>
      </c>
      <c r="L41" s="21">
        <f t="shared" si="7"/>
        <v>10.192947936869613</v>
      </c>
      <c r="M41" s="14"/>
      <c r="N41" s="14"/>
    </row>
    <row r="42" spans="1:14" ht="18" customHeight="1" x14ac:dyDescent="0.2">
      <c r="A42" s="22"/>
      <c r="B42" s="22"/>
      <c r="C42" s="13"/>
      <c r="D42" s="16">
        <f>SUM(D18:D41)</f>
        <v>3541.6800000001676</v>
      </c>
      <c r="E42" s="13"/>
      <c r="F42" s="13"/>
      <c r="G42" s="16">
        <f>SUM(G18:G41)</f>
        <v>1087.9200000000419</v>
      </c>
      <c r="H42" s="13"/>
      <c r="I42" s="19"/>
      <c r="J42" s="16"/>
      <c r="K42" s="13"/>
      <c r="L42" s="14"/>
      <c r="M42" s="14"/>
      <c r="N42" s="14"/>
    </row>
    <row r="43" spans="1:14" ht="12.75" customHeight="1" x14ac:dyDescent="0.2">
      <c r="B43" s="44"/>
      <c r="C43" s="44"/>
      <c r="D43" s="45"/>
      <c r="J43" s="1"/>
    </row>
    <row r="44" spans="1:14" ht="12.75" customHeight="1" x14ac:dyDescent="0.2">
      <c r="J44" s="1"/>
    </row>
    <row r="45" spans="1:14" ht="12.75" customHeight="1" x14ac:dyDescent="0.2">
      <c r="A45" s="26" t="s">
        <v>50</v>
      </c>
      <c r="F45" s="26" t="s">
        <v>51</v>
      </c>
      <c r="J45" s="1"/>
      <c r="K45" s="1"/>
    </row>
    <row r="46" spans="1:14" ht="12.75" customHeight="1" x14ac:dyDescent="0.2">
      <c r="A46" s="1" t="s">
        <v>52</v>
      </c>
      <c r="F46" s="1" t="s">
        <v>53</v>
      </c>
      <c r="J46" s="1"/>
      <c r="K46" s="1"/>
    </row>
    <row r="47" spans="1:14" ht="12.75" customHeight="1" x14ac:dyDescent="0.2">
      <c r="A47" s="1" t="s">
        <v>54</v>
      </c>
      <c r="F47" s="1" t="s">
        <v>54</v>
      </c>
      <c r="J47" s="1"/>
      <c r="K47" s="1"/>
    </row>
    <row r="48" spans="1:14" ht="12.75" customHeight="1" x14ac:dyDescent="0.2">
      <c r="J48" s="1"/>
      <c r="K48" s="1"/>
    </row>
    <row r="49" spans="1:11" ht="12.75" customHeight="1" x14ac:dyDescent="0.2">
      <c r="A49" s="26"/>
      <c r="F49" s="26"/>
      <c r="J49" s="1"/>
      <c r="K49" s="1"/>
    </row>
    <row r="50" spans="1:11" ht="12.75" customHeight="1" x14ac:dyDescent="0.2">
      <c r="A50" s="1" t="s">
        <v>55</v>
      </c>
      <c r="J50" s="1"/>
      <c r="K50" s="1"/>
    </row>
    <row r="51" spans="1:11" ht="12.75" customHeight="1" x14ac:dyDescent="0.2">
      <c r="A51" s="1" t="s">
        <v>54</v>
      </c>
      <c r="J51" s="1"/>
      <c r="K51" s="1"/>
    </row>
    <row r="52" spans="1:11" ht="12.75" customHeight="1" x14ac:dyDescent="0.2">
      <c r="C52" s="4"/>
      <c r="D52" s="4"/>
    </row>
    <row r="53" spans="1:11" ht="12.75" customHeight="1" x14ac:dyDescent="0.2">
      <c r="C53" s="4"/>
      <c r="D53" s="4"/>
    </row>
    <row r="54" spans="1:11" ht="12.75" customHeight="1" x14ac:dyDescent="0.2">
      <c r="A54" s="1" t="s">
        <v>56</v>
      </c>
      <c r="C54" s="4"/>
      <c r="D54" s="4"/>
    </row>
    <row r="55" spans="1:11" ht="12.75" customHeight="1" x14ac:dyDescent="0.2">
      <c r="C55" s="4"/>
      <c r="D55" s="4"/>
    </row>
    <row r="56" spans="1:11" ht="12.75" customHeight="1" x14ac:dyDescent="0.2">
      <c r="A56" s="1" t="s">
        <v>57</v>
      </c>
      <c r="C56" s="4"/>
      <c r="D56" s="4"/>
      <c r="F56" s="1" t="s">
        <v>58</v>
      </c>
      <c r="J56" t="s">
        <v>59</v>
      </c>
    </row>
    <row r="57" spans="1:11" ht="12.75" customHeight="1" x14ac:dyDescent="0.2">
      <c r="C57" s="4"/>
      <c r="D57" s="4"/>
    </row>
    <row r="58" spans="1:11" ht="12.75" customHeight="1" x14ac:dyDescent="0.2">
      <c r="C58" s="4"/>
      <c r="D58" s="4"/>
    </row>
    <row r="59" spans="1:11" ht="12.75" customHeight="1" x14ac:dyDescent="0.2">
      <c r="C59" s="4"/>
      <c r="D59" s="4"/>
    </row>
    <row r="60" spans="1:11" ht="12.75" customHeight="1" x14ac:dyDescent="0.2">
      <c r="C60" s="4"/>
      <c r="D60" s="4"/>
    </row>
    <row r="61" spans="1:11" ht="12.75" customHeight="1" x14ac:dyDescent="0.2">
      <c r="C61" s="4"/>
      <c r="D61" s="4"/>
    </row>
    <row r="62" spans="1:11" ht="12.75" customHeight="1" x14ac:dyDescent="0.2">
      <c r="C62" s="4"/>
      <c r="D62" s="4"/>
    </row>
    <row r="63" spans="1:11" ht="12.75" customHeight="1" x14ac:dyDescent="0.2">
      <c r="C63" s="4"/>
    </row>
    <row r="64" spans="1:11" ht="12.75" customHeight="1" x14ac:dyDescent="0.2">
      <c r="C64" s="4"/>
    </row>
    <row r="65" spans="3:3" ht="12.75" customHeight="1" x14ac:dyDescent="0.2">
      <c r="C65" s="4"/>
    </row>
    <row r="66" spans="3:3" ht="12.75" customHeight="1" x14ac:dyDescent="0.2">
      <c r="C66" s="4"/>
    </row>
    <row r="67" spans="3:3" ht="12.75" customHeight="1" x14ac:dyDescent="0.2">
      <c r="C67" s="4"/>
    </row>
    <row r="68" spans="3:3" ht="12.75" customHeight="1" x14ac:dyDescent="0.2">
      <c r="C68" s="4"/>
    </row>
    <row r="69" spans="3:3" ht="12.75" customHeight="1" x14ac:dyDescent="0.2">
      <c r="C69" s="4"/>
    </row>
    <row r="70" spans="3:3" ht="12.75" customHeight="1" x14ac:dyDescent="0.2">
      <c r="C70" s="4"/>
    </row>
    <row r="71" spans="3:3" ht="12.75" customHeight="1" x14ac:dyDescent="0.2">
      <c r="C71" s="4"/>
    </row>
    <row r="72" spans="3:3" ht="12.75" customHeight="1" x14ac:dyDescent="0.2">
      <c r="C72" s="4"/>
    </row>
    <row r="73" spans="3:3" ht="12.75" customHeight="1" x14ac:dyDescent="0.2">
      <c r="C73" s="4"/>
    </row>
    <row r="74" spans="3:3" ht="12.75" customHeight="1" x14ac:dyDescent="0.2">
      <c r="C74" s="4"/>
    </row>
    <row r="75" spans="3:3" ht="12.75" customHeight="1" x14ac:dyDescent="0.2">
      <c r="C75" s="4"/>
    </row>
    <row r="76" spans="3:3" ht="12.75" customHeight="1" x14ac:dyDescent="0.2">
      <c r="C76" s="4"/>
    </row>
    <row r="77" spans="3:3" ht="12.75" customHeight="1" x14ac:dyDescent="0.2">
      <c r="C77" s="4"/>
    </row>
    <row r="78" spans="3:3" ht="12.75" customHeight="1" x14ac:dyDescent="0.2">
      <c r="C78" s="4"/>
    </row>
    <row r="79" spans="3:3" ht="12.75" customHeight="1" x14ac:dyDescent="0.2">
      <c r="C79" s="4"/>
    </row>
    <row r="80" spans="3:3" ht="12.75" customHeight="1" x14ac:dyDescent="0.2">
      <c r="C80" s="4"/>
    </row>
    <row r="81" spans="3:3" ht="12.75" customHeight="1" x14ac:dyDescent="0.2">
      <c r="C81" s="4"/>
    </row>
    <row r="82" spans="3:3" ht="12.75" customHeight="1" x14ac:dyDescent="0.2">
      <c r="C82" s="4"/>
    </row>
    <row r="83" spans="3:3" ht="12.75" customHeight="1" x14ac:dyDescent="0.2">
      <c r="C83" s="4"/>
    </row>
    <row r="84" spans="3:3" ht="12.75" customHeight="1" x14ac:dyDescent="0.2">
      <c r="C84" s="4"/>
    </row>
    <row r="85" spans="3:3" ht="12.75" customHeight="1" x14ac:dyDescent="0.2">
      <c r="C85" s="4"/>
    </row>
    <row r="86" spans="3:3" ht="12.75" customHeight="1" x14ac:dyDescent="0.2">
      <c r="C86" s="4"/>
    </row>
    <row r="87" spans="3:3" ht="12.75" customHeight="1" x14ac:dyDescent="0.2">
      <c r="C87" s="4"/>
    </row>
    <row r="88" spans="3:3" ht="12.75" customHeight="1" x14ac:dyDescent="0.2">
      <c r="C88" s="4"/>
    </row>
    <row r="89" spans="3:3" ht="12.75" customHeight="1" x14ac:dyDescent="0.2">
      <c r="C89" s="4"/>
    </row>
    <row r="90" spans="3:3" ht="12.75" customHeight="1" x14ac:dyDescent="0.2">
      <c r="C90" s="4"/>
    </row>
    <row r="91" spans="3:3" ht="12.75" customHeight="1" x14ac:dyDescent="0.2">
      <c r="C91" s="4"/>
    </row>
    <row r="92" spans="3:3" ht="12.75" customHeight="1" x14ac:dyDescent="0.2">
      <c r="C92" s="4"/>
    </row>
    <row r="93" spans="3:3" ht="12.75" customHeight="1" x14ac:dyDescent="0.2">
      <c r="C93" s="4"/>
    </row>
    <row r="94" spans="3:3" ht="12.75" customHeight="1" x14ac:dyDescent="0.2">
      <c r="C94" s="4"/>
    </row>
    <row r="95" spans="3:3" ht="12.75" customHeight="1" x14ac:dyDescent="0.2">
      <c r="C95" s="4"/>
    </row>
    <row r="96" spans="3:3" ht="12.75" customHeight="1" x14ac:dyDescent="0.2">
      <c r="C96" s="4"/>
    </row>
    <row r="97" spans="3:3" ht="12.75" customHeight="1" x14ac:dyDescent="0.2">
      <c r="C97" s="4"/>
    </row>
    <row r="98" spans="3:3" ht="12.75" customHeight="1" x14ac:dyDescent="0.2">
      <c r="C98" s="4"/>
    </row>
    <row r="99" spans="3:3" ht="12.75" customHeight="1" x14ac:dyDescent="0.2">
      <c r="C99" s="4"/>
    </row>
    <row r="100" spans="3:3" ht="12.75" customHeight="1" x14ac:dyDescent="0.2">
      <c r="C100" s="4"/>
    </row>
    <row r="101" spans="3:3" ht="12.75" customHeight="1" x14ac:dyDescent="0.2">
      <c r="C101" s="4"/>
    </row>
    <row r="102" spans="3:3" ht="12.75" customHeight="1" x14ac:dyDescent="0.2">
      <c r="C102" s="4"/>
    </row>
    <row r="103" spans="3:3" ht="12.75" customHeight="1" x14ac:dyDescent="0.2">
      <c r="C103" s="4"/>
    </row>
    <row r="104" spans="3:3" ht="12.75" customHeight="1" x14ac:dyDescent="0.2">
      <c r="C104" s="4"/>
    </row>
    <row r="105" spans="3:3" ht="12.75" customHeight="1" x14ac:dyDescent="0.2">
      <c r="C105" s="4"/>
    </row>
    <row r="106" spans="3:3" ht="12.75" customHeight="1" x14ac:dyDescent="0.2">
      <c r="C106" s="4"/>
    </row>
    <row r="107" spans="3:3" ht="12.75" customHeight="1" x14ac:dyDescent="0.2">
      <c r="C107" s="4"/>
    </row>
    <row r="108" spans="3:3" ht="12.75" customHeight="1" x14ac:dyDescent="0.2">
      <c r="C108" s="4"/>
    </row>
    <row r="109" spans="3:3" ht="12.75" customHeight="1" x14ac:dyDescent="0.2">
      <c r="C109" s="4"/>
    </row>
    <row r="110" spans="3:3" ht="12.75" customHeight="1" x14ac:dyDescent="0.2">
      <c r="C110" s="4"/>
    </row>
    <row r="111" spans="3:3" ht="12.75" customHeight="1" x14ac:dyDescent="0.2">
      <c r="C111" s="4"/>
    </row>
    <row r="112" spans="3:3" ht="12.75" customHeight="1" x14ac:dyDescent="0.2">
      <c r="C112" s="4"/>
    </row>
    <row r="113" spans="3:3" ht="12.75" customHeight="1" x14ac:dyDescent="0.2">
      <c r="C113" s="4"/>
    </row>
    <row r="114" spans="3:3" ht="12.75" customHeight="1" x14ac:dyDescent="0.2">
      <c r="C114" s="4"/>
    </row>
    <row r="115" spans="3:3" ht="12.75" customHeight="1" x14ac:dyDescent="0.2">
      <c r="C115" s="4"/>
    </row>
    <row r="116" spans="3:3" ht="12.75" customHeight="1" x14ac:dyDescent="0.2">
      <c r="C116" s="4"/>
    </row>
    <row r="117" spans="3:3" ht="12.75" customHeight="1" x14ac:dyDescent="0.2">
      <c r="C117" s="4"/>
    </row>
    <row r="118" spans="3:3" ht="12.75" customHeight="1" x14ac:dyDescent="0.2">
      <c r="C118" s="4"/>
    </row>
    <row r="119" spans="3:3" ht="12.75" customHeight="1" x14ac:dyDescent="0.2">
      <c r="C119" s="4"/>
    </row>
    <row r="120" spans="3:3" ht="12.75" customHeight="1" x14ac:dyDescent="0.2">
      <c r="C120" s="4"/>
    </row>
    <row r="121" spans="3:3" ht="12.75" customHeight="1" x14ac:dyDescent="0.2">
      <c r="C121" s="4"/>
    </row>
    <row r="122" spans="3:3" ht="12.75" customHeight="1" x14ac:dyDescent="0.2">
      <c r="C122" s="4"/>
    </row>
    <row r="123" spans="3:3" ht="12.75" customHeight="1" x14ac:dyDescent="0.2">
      <c r="C123" s="4"/>
    </row>
    <row r="124" spans="3:3" ht="12.75" customHeight="1" x14ac:dyDescent="0.2">
      <c r="C124" s="4"/>
    </row>
    <row r="125" spans="3:3" ht="12.75" customHeight="1" x14ac:dyDescent="0.2">
      <c r="C125" s="4"/>
    </row>
    <row r="126" spans="3:3" ht="12.75" customHeight="1" x14ac:dyDescent="0.2">
      <c r="C126" s="4"/>
    </row>
    <row r="127" spans="3:3" ht="12.75" customHeight="1" x14ac:dyDescent="0.2">
      <c r="C127" s="4"/>
    </row>
    <row r="128" spans="3:3" ht="12.75" customHeight="1" x14ac:dyDescent="0.2">
      <c r="C128" s="4"/>
    </row>
    <row r="129" spans="3:3" ht="12.75" customHeight="1" x14ac:dyDescent="0.2">
      <c r="C129" s="4"/>
    </row>
    <row r="130" spans="3:3" ht="12.75" customHeight="1" x14ac:dyDescent="0.2">
      <c r="C130" s="4"/>
    </row>
    <row r="131" spans="3:3" ht="12.75" customHeight="1" x14ac:dyDescent="0.2">
      <c r="C131" s="4"/>
    </row>
    <row r="132" spans="3:3" ht="12.75" customHeight="1" x14ac:dyDescent="0.2">
      <c r="C132" s="4"/>
    </row>
    <row r="133" spans="3:3" ht="12.75" customHeight="1" x14ac:dyDescent="0.2">
      <c r="C133" s="4"/>
    </row>
    <row r="134" spans="3:3" ht="12.75" customHeight="1" x14ac:dyDescent="0.2">
      <c r="C134" s="4"/>
    </row>
    <row r="135" spans="3:3" ht="12.75" customHeight="1" x14ac:dyDescent="0.2">
      <c r="C135" s="4"/>
    </row>
    <row r="136" spans="3:3" ht="12.75" customHeight="1" x14ac:dyDescent="0.2">
      <c r="C136" s="4"/>
    </row>
    <row r="137" spans="3:3" ht="12.75" customHeight="1" x14ac:dyDescent="0.2">
      <c r="C137" s="4"/>
    </row>
    <row r="138" spans="3:3" ht="12.75" customHeight="1" x14ac:dyDescent="0.2">
      <c r="C138" s="4"/>
    </row>
    <row r="139" spans="3:3" ht="12.75" customHeight="1" x14ac:dyDescent="0.2">
      <c r="C139" s="4"/>
    </row>
    <row r="140" spans="3:3" ht="12.75" customHeight="1" x14ac:dyDescent="0.2">
      <c r="C140" s="4"/>
    </row>
    <row r="533" spans="3:3" ht="12.75" customHeight="1" x14ac:dyDescent="0.2">
      <c r="C533" s="27"/>
    </row>
    <row r="534" spans="3:3" ht="12.75" customHeight="1" x14ac:dyDescent="0.2">
      <c r="C534" s="27"/>
    </row>
    <row r="535" spans="3:3" ht="12.75" customHeight="1" x14ac:dyDescent="0.2">
      <c r="C535" s="27"/>
    </row>
    <row r="536" spans="3:3" ht="12.75" customHeight="1" x14ac:dyDescent="0.2">
      <c r="C536" s="27"/>
    </row>
    <row r="537" spans="3:3" ht="12.75" customHeight="1" x14ac:dyDescent="0.2">
      <c r="C537" s="27"/>
    </row>
    <row r="538" spans="3:3" ht="12.75" customHeight="1" x14ac:dyDescent="0.2">
      <c r="C538" s="27"/>
    </row>
    <row r="539" spans="3:3" ht="12.75" customHeight="1" x14ac:dyDescent="0.2">
      <c r="C539" s="27"/>
    </row>
    <row r="540" spans="3:3" ht="12.75" customHeight="1" x14ac:dyDescent="0.2">
      <c r="C540" s="27"/>
    </row>
    <row r="541" spans="3:3" ht="12.75" customHeight="1" x14ac:dyDescent="0.2">
      <c r="C541" s="27"/>
    </row>
    <row r="542" spans="3:3" ht="12.75" customHeight="1" x14ac:dyDescent="0.2">
      <c r="C542" s="27"/>
    </row>
    <row r="543" spans="3:3" ht="12.75" customHeight="1" x14ac:dyDescent="0.2">
      <c r="C543" s="27"/>
    </row>
    <row r="544" spans="3:3" ht="12.75" customHeight="1" x14ac:dyDescent="0.2">
      <c r="C544" s="27"/>
    </row>
    <row r="545" spans="3:3" ht="12.75" customHeight="1" x14ac:dyDescent="0.2">
      <c r="C545" s="27"/>
    </row>
    <row r="546" spans="3:3" ht="12.75" customHeight="1" x14ac:dyDescent="0.2">
      <c r="C546" s="27"/>
    </row>
    <row r="547" spans="3:3" ht="12.75" customHeight="1" x14ac:dyDescent="0.2">
      <c r="C547" s="27"/>
    </row>
    <row r="548" spans="3:3" ht="12.75" customHeight="1" x14ac:dyDescent="0.2">
      <c r="C548" s="27"/>
    </row>
    <row r="549" spans="3:3" ht="12.75" customHeight="1" x14ac:dyDescent="0.2">
      <c r="C549" s="27"/>
    </row>
    <row r="550" spans="3:3" ht="12.75" customHeight="1" x14ac:dyDescent="0.2">
      <c r="C550" s="27"/>
    </row>
    <row r="551" spans="3:3" ht="12.75" customHeight="1" x14ac:dyDescent="0.2">
      <c r="C551" s="27"/>
    </row>
    <row r="552" spans="3:3" ht="12.75" customHeight="1" x14ac:dyDescent="0.2">
      <c r="C552" s="27"/>
    </row>
    <row r="553" spans="3:3" ht="12.75" customHeight="1" x14ac:dyDescent="0.2">
      <c r="C553" s="27"/>
    </row>
    <row r="554" spans="3:3" ht="12.75" customHeight="1" x14ac:dyDescent="0.2">
      <c r="C554" s="27"/>
    </row>
    <row r="555" spans="3:3" ht="12.75" customHeight="1" x14ac:dyDescent="0.2">
      <c r="C555" s="27"/>
    </row>
    <row r="556" spans="3:3" ht="12.75" customHeight="1" x14ac:dyDescent="0.2">
      <c r="C556" s="27"/>
    </row>
    <row r="557" spans="3:3" ht="12.75" customHeight="1" x14ac:dyDescent="0.2">
      <c r="C557" s="27"/>
    </row>
    <row r="558" spans="3:3" ht="12.75" customHeight="1" x14ac:dyDescent="0.2">
      <c r="C558" s="27"/>
    </row>
    <row r="559" spans="3:3" ht="12.75" customHeight="1" x14ac:dyDescent="0.2">
      <c r="C559" s="27"/>
    </row>
    <row r="560" spans="3:3" ht="12.75" customHeight="1" x14ac:dyDescent="0.2">
      <c r="C560" s="27"/>
    </row>
    <row r="561" spans="3:3" ht="12.75" customHeight="1" x14ac:dyDescent="0.2">
      <c r="C561" s="27"/>
    </row>
    <row r="562" spans="3:3" ht="12.75" customHeight="1" x14ac:dyDescent="0.2">
      <c r="C562" s="27"/>
    </row>
    <row r="563" spans="3:3" ht="12.75" customHeight="1" x14ac:dyDescent="0.2">
      <c r="C563" s="27"/>
    </row>
    <row r="564" spans="3:3" ht="12.75" customHeight="1" x14ac:dyDescent="0.2">
      <c r="C564" s="27"/>
    </row>
    <row r="565" spans="3:3" ht="12.75" customHeight="1" x14ac:dyDescent="0.2">
      <c r="C565" s="27"/>
    </row>
    <row r="566" spans="3:3" ht="12.75" customHeight="1" x14ac:dyDescent="0.2">
      <c r="C566" s="27"/>
    </row>
    <row r="567" spans="3:3" ht="12.75" customHeight="1" x14ac:dyDescent="0.2">
      <c r="C567" s="27"/>
    </row>
    <row r="568" spans="3:3" ht="12.75" customHeight="1" x14ac:dyDescent="0.2">
      <c r="C568" s="27"/>
    </row>
    <row r="569" spans="3:3" ht="12.75" customHeight="1" x14ac:dyDescent="0.2">
      <c r="C569" s="27"/>
    </row>
    <row r="570" spans="3:3" ht="12.75" customHeight="1" x14ac:dyDescent="0.2">
      <c r="C570" s="27"/>
    </row>
    <row r="571" spans="3:3" ht="12.75" customHeight="1" x14ac:dyDescent="0.2">
      <c r="C571" s="27"/>
    </row>
    <row r="572" spans="3:3" ht="12.75" customHeight="1" x14ac:dyDescent="0.2">
      <c r="C572" s="27"/>
    </row>
    <row r="573" spans="3:3" ht="12.75" customHeight="1" x14ac:dyDescent="0.2">
      <c r="C573" s="27"/>
    </row>
    <row r="574" spans="3:3" ht="12.75" customHeight="1" x14ac:dyDescent="0.2">
      <c r="C574" s="27"/>
    </row>
    <row r="575" spans="3:3" ht="12.75" customHeight="1" x14ac:dyDescent="0.2">
      <c r="C575" s="27"/>
    </row>
    <row r="576" spans="3:3" ht="12.75" customHeight="1" x14ac:dyDescent="0.2">
      <c r="C576" s="27"/>
    </row>
    <row r="577" spans="3:3" ht="12.75" customHeight="1" x14ac:dyDescent="0.2">
      <c r="C577" s="27"/>
    </row>
    <row r="578" spans="3:3" ht="12.75" customHeight="1" x14ac:dyDescent="0.2">
      <c r="C578" s="27"/>
    </row>
    <row r="579" spans="3:3" ht="12.75" customHeight="1" x14ac:dyDescent="0.2">
      <c r="C579" s="27"/>
    </row>
    <row r="580" spans="3:3" ht="12.75" customHeight="1" x14ac:dyDescent="0.2">
      <c r="C580" s="27"/>
    </row>
    <row r="581" spans="3:3" ht="12.75" customHeight="1" x14ac:dyDescent="0.2">
      <c r="C581" s="27"/>
    </row>
    <row r="582" spans="3:3" ht="12.75" customHeight="1" x14ac:dyDescent="0.2">
      <c r="C582" s="27"/>
    </row>
    <row r="583" spans="3:3" ht="12.75" customHeight="1" x14ac:dyDescent="0.2">
      <c r="C583" s="27"/>
    </row>
    <row r="584" spans="3:3" ht="12.75" customHeight="1" x14ac:dyDescent="0.2">
      <c r="C584" s="27"/>
    </row>
    <row r="585" spans="3:3" ht="12.75" customHeight="1" x14ac:dyDescent="0.2">
      <c r="C585" s="27"/>
    </row>
    <row r="586" spans="3:3" ht="12.75" customHeight="1" x14ac:dyDescent="0.2">
      <c r="C586" s="27"/>
    </row>
    <row r="587" spans="3:3" ht="12.75" customHeight="1" x14ac:dyDescent="0.2">
      <c r="C587" s="27"/>
    </row>
    <row r="588" spans="3:3" ht="12.75" customHeight="1" x14ac:dyDescent="0.2">
      <c r="C588" s="27"/>
    </row>
    <row r="589" spans="3:3" ht="12.75" customHeight="1" x14ac:dyDescent="0.2">
      <c r="C589" s="27"/>
    </row>
    <row r="590" spans="3:3" ht="12.75" customHeight="1" x14ac:dyDescent="0.2">
      <c r="C590" s="27"/>
    </row>
    <row r="591" spans="3:3" ht="12.75" customHeight="1" x14ac:dyDescent="0.2">
      <c r="C591" s="27"/>
    </row>
    <row r="592" spans="3:3" ht="12.75" customHeight="1" x14ac:dyDescent="0.2">
      <c r="C592" s="27"/>
    </row>
    <row r="593" spans="3:3" ht="12.75" customHeight="1" x14ac:dyDescent="0.2">
      <c r="C593" s="27"/>
    </row>
    <row r="594" spans="3:3" ht="12.75" customHeight="1" x14ac:dyDescent="0.2">
      <c r="C594" s="27"/>
    </row>
    <row r="595" spans="3:3" ht="12.75" customHeight="1" x14ac:dyDescent="0.2">
      <c r="C595" s="27"/>
    </row>
    <row r="596" spans="3:3" ht="12.75" customHeight="1" x14ac:dyDescent="0.2">
      <c r="C596" s="27"/>
    </row>
    <row r="597" spans="3:3" ht="12.75" customHeight="1" x14ac:dyDescent="0.2">
      <c r="C597" s="27"/>
    </row>
    <row r="598" spans="3:3" ht="12.75" customHeight="1" x14ac:dyDescent="0.2">
      <c r="C598" s="27"/>
    </row>
    <row r="599" spans="3:3" ht="12.75" customHeight="1" x14ac:dyDescent="0.2">
      <c r="C599" s="27"/>
    </row>
    <row r="600" spans="3:3" ht="12.75" customHeight="1" x14ac:dyDescent="0.2">
      <c r="C600" s="27"/>
    </row>
    <row r="601" spans="3:3" ht="12.75" customHeight="1" x14ac:dyDescent="0.2">
      <c r="C601" s="27"/>
    </row>
    <row r="602" spans="3:3" ht="12.75" customHeight="1" x14ac:dyDescent="0.2">
      <c r="C602" s="27"/>
    </row>
    <row r="603" spans="3:3" ht="12.75" customHeight="1" x14ac:dyDescent="0.2">
      <c r="C603" s="27"/>
    </row>
    <row r="604" spans="3:3" ht="12.75" customHeight="1" x14ac:dyDescent="0.2">
      <c r="C604" s="27"/>
    </row>
    <row r="605" spans="3:3" ht="12.75" customHeight="1" x14ac:dyDescent="0.2">
      <c r="C605" s="27"/>
    </row>
    <row r="606" spans="3:3" ht="12.75" customHeight="1" x14ac:dyDescent="0.2">
      <c r="C606" s="27"/>
    </row>
    <row r="607" spans="3:3" ht="12.75" customHeight="1" x14ac:dyDescent="0.2">
      <c r="C607" s="27"/>
    </row>
    <row r="608" spans="3:3" ht="12.75" customHeight="1" x14ac:dyDescent="0.2">
      <c r="C608" s="27"/>
    </row>
    <row r="609" spans="3:3" ht="12.75" customHeight="1" x14ac:dyDescent="0.2">
      <c r="C609" s="27"/>
    </row>
    <row r="610" spans="3:3" ht="12.75" customHeight="1" x14ac:dyDescent="0.2">
      <c r="C610" s="27"/>
    </row>
    <row r="611" spans="3:3" ht="12.75" customHeight="1" x14ac:dyDescent="0.2">
      <c r="C611" s="27"/>
    </row>
    <row r="612" spans="3:3" ht="12.75" customHeight="1" x14ac:dyDescent="0.2">
      <c r="C612" s="27"/>
    </row>
    <row r="613" spans="3:3" ht="12.75" customHeight="1" x14ac:dyDescent="0.2">
      <c r="C613" s="27"/>
    </row>
    <row r="614" spans="3:3" ht="12.75" customHeight="1" x14ac:dyDescent="0.2">
      <c r="C614" s="27"/>
    </row>
    <row r="615" spans="3:3" ht="12.75" customHeight="1" x14ac:dyDescent="0.2">
      <c r="C615" s="27"/>
    </row>
    <row r="616" spans="3:3" ht="12.75" customHeight="1" x14ac:dyDescent="0.2">
      <c r="C616" s="27"/>
    </row>
    <row r="617" spans="3:3" ht="12.75" customHeight="1" x14ac:dyDescent="0.2">
      <c r="C617" s="27"/>
    </row>
    <row r="618" spans="3:3" ht="12.75" customHeight="1" x14ac:dyDescent="0.2">
      <c r="C618" s="27"/>
    </row>
    <row r="619" spans="3:3" ht="12.75" customHeight="1" x14ac:dyDescent="0.2">
      <c r="C619" s="27"/>
    </row>
    <row r="620" spans="3:3" ht="12.75" customHeight="1" x14ac:dyDescent="0.2">
      <c r="C620" s="27"/>
    </row>
    <row r="621" spans="3:3" ht="12.75" customHeight="1" x14ac:dyDescent="0.2">
      <c r="C621" s="27"/>
    </row>
    <row r="622" spans="3:3" ht="12.75" customHeight="1" x14ac:dyDescent="0.2">
      <c r="C622" s="27"/>
    </row>
    <row r="623" spans="3:3" ht="12.75" customHeight="1" x14ac:dyDescent="0.2">
      <c r="C623" s="27"/>
    </row>
    <row r="624" spans="3:3" ht="12.75" customHeight="1" x14ac:dyDescent="0.2">
      <c r="C624" s="27"/>
    </row>
    <row r="625" spans="3:3" ht="12.75" customHeight="1" x14ac:dyDescent="0.2">
      <c r="C625" s="27"/>
    </row>
    <row r="626" spans="3:3" ht="12.75" customHeight="1" x14ac:dyDescent="0.2">
      <c r="C626" s="27"/>
    </row>
    <row r="627" spans="3:3" ht="12.75" customHeight="1" x14ac:dyDescent="0.2">
      <c r="C627" s="27"/>
    </row>
    <row r="628" spans="3:3" ht="12.75" customHeight="1" x14ac:dyDescent="0.2">
      <c r="C628" s="27"/>
    </row>
    <row r="629" spans="3:3" ht="12.75" customHeight="1" x14ac:dyDescent="0.2">
      <c r="C629" s="27"/>
    </row>
    <row r="630" spans="3:3" ht="12.75" customHeight="1" x14ac:dyDescent="0.2">
      <c r="C630" s="27"/>
    </row>
    <row r="631" spans="3:3" ht="12.75" customHeight="1" x14ac:dyDescent="0.2">
      <c r="C631" s="27"/>
    </row>
    <row r="632" spans="3:3" ht="12.75" customHeight="1" x14ac:dyDescent="0.2">
      <c r="C632" s="27"/>
    </row>
    <row r="633" spans="3:3" ht="12.75" customHeight="1" x14ac:dyDescent="0.2">
      <c r="C633" s="27"/>
    </row>
    <row r="634" spans="3:3" ht="12.75" customHeight="1" x14ac:dyDescent="0.2">
      <c r="C634" s="27"/>
    </row>
    <row r="635" spans="3:3" ht="12.75" customHeight="1" x14ac:dyDescent="0.2">
      <c r="C635" s="27"/>
    </row>
    <row r="636" spans="3:3" ht="12.75" customHeight="1" x14ac:dyDescent="0.2">
      <c r="C636" s="27"/>
    </row>
    <row r="637" spans="3:3" ht="12.75" customHeight="1" x14ac:dyDescent="0.2">
      <c r="C637" s="27"/>
    </row>
    <row r="638" spans="3:3" ht="12.75" customHeight="1" x14ac:dyDescent="0.2">
      <c r="C638" s="27"/>
    </row>
    <row r="639" spans="3:3" ht="12.75" customHeight="1" x14ac:dyDescent="0.2">
      <c r="C639" s="27"/>
    </row>
    <row r="640" spans="3:3" ht="12.75" customHeight="1" x14ac:dyDescent="0.2">
      <c r="C640" s="27"/>
    </row>
    <row r="641" spans="3:3" ht="12.75" customHeight="1" x14ac:dyDescent="0.2">
      <c r="C641" s="27"/>
    </row>
    <row r="642" spans="3:3" ht="12.75" customHeight="1" x14ac:dyDescent="0.2">
      <c r="C642" s="27"/>
    </row>
    <row r="643" spans="3:3" ht="12.75" customHeight="1" x14ac:dyDescent="0.2">
      <c r="C643" s="27"/>
    </row>
    <row r="644" spans="3:3" ht="12.75" customHeight="1" x14ac:dyDescent="0.2">
      <c r="C644" s="27"/>
    </row>
    <row r="645" spans="3:3" ht="12.75" customHeight="1" x14ac:dyDescent="0.2">
      <c r="C645" s="27"/>
    </row>
    <row r="646" spans="3:3" ht="12.75" customHeight="1" x14ac:dyDescent="0.2">
      <c r="C646" s="27"/>
    </row>
    <row r="647" spans="3:3" ht="12.75" customHeight="1" x14ac:dyDescent="0.2">
      <c r="C647" s="27"/>
    </row>
    <row r="648" spans="3:3" ht="12.75" customHeight="1" x14ac:dyDescent="0.2">
      <c r="C648" s="27"/>
    </row>
    <row r="649" spans="3:3" ht="12.75" customHeight="1" x14ac:dyDescent="0.2">
      <c r="C649" s="27"/>
    </row>
    <row r="650" spans="3:3" ht="12.75" customHeight="1" x14ac:dyDescent="0.2">
      <c r="C650" s="27"/>
    </row>
    <row r="651" spans="3:3" ht="12.75" customHeight="1" x14ac:dyDescent="0.2">
      <c r="C651" s="27"/>
    </row>
    <row r="652" spans="3:3" ht="12.75" customHeight="1" x14ac:dyDescent="0.2">
      <c r="C652" s="27"/>
    </row>
    <row r="653" spans="3:3" ht="12.75" customHeight="1" x14ac:dyDescent="0.2">
      <c r="C653" s="27"/>
    </row>
    <row r="654" spans="3:3" ht="12.75" customHeight="1" x14ac:dyDescent="0.2">
      <c r="C654" s="27"/>
    </row>
    <row r="655" spans="3:3" ht="12.75" customHeight="1" x14ac:dyDescent="0.2">
      <c r="C655" s="27"/>
    </row>
    <row r="656" spans="3:3" ht="12.75" customHeight="1" x14ac:dyDescent="0.2">
      <c r="C656" s="27"/>
    </row>
    <row r="657" spans="3:3" ht="12.75" customHeight="1" x14ac:dyDescent="0.2">
      <c r="C657" s="27"/>
    </row>
    <row r="658" spans="3:3" ht="12.75" customHeight="1" x14ac:dyDescent="0.2">
      <c r="C658" s="27"/>
    </row>
    <row r="659" spans="3:3" ht="12.75" customHeight="1" x14ac:dyDescent="0.2">
      <c r="C659" s="27"/>
    </row>
    <row r="660" spans="3:3" ht="12.75" customHeight="1" x14ac:dyDescent="0.2">
      <c r="C660" s="27"/>
    </row>
    <row r="661" spans="3:3" ht="12.75" customHeight="1" x14ac:dyDescent="0.2">
      <c r="C661" s="27"/>
    </row>
    <row r="662" spans="3:3" ht="12.75" customHeight="1" x14ac:dyDescent="0.2">
      <c r="C662" s="27"/>
    </row>
    <row r="663" spans="3:3" ht="12.75" customHeight="1" x14ac:dyDescent="0.2">
      <c r="C663" s="27"/>
    </row>
    <row r="664" spans="3:3" ht="12.75" customHeight="1" x14ac:dyDescent="0.2">
      <c r="C664" s="27"/>
    </row>
    <row r="665" spans="3:3" ht="12.75" customHeight="1" x14ac:dyDescent="0.2">
      <c r="C665" s="27"/>
    </row>
    <row r="666" spans="3:3" ht="12.75" customHeight="1" x14ac:dyDescent="0.2">
      <c r="C666" s="27"/>
    </row>
    <row r="667" spans="3:3" ht="12.75" customHeight="1" x14ac:dyDescent="0.2">
      <c r="C667" s="27"/>
    </row>
    <row r="668" spans="3:3" ht="12.75" customHeight="1" x14ac:dyDescent="0.2">
      <c r="C668" s="27"/>
    </row>
    <row r="669" spans="3:3" ht="12.75" customHeight="1" x14ac:dyDescent="0.2">
      <c r="C669" s="27"/>
    </row>
    <row r="670" spans="3:3" ht="12.75" customHeight="1" x14ac:dyDescent="0.2">
      <c r="C670" s="27"/>
    </row>
    <row r="671" spans="3:3" ht="12.75" customHeight="1" x14ac:dyDescent="0.2">
      <c r="C671" s="27"/>
    </row>
    <row r="672" spans="3:3" ht="12.75" customHeight="1" x14ac:dyDescent="0.2">
      <c r="C672" s="27"/>
    </row>
    <row r="673" spans="3:3" ht="12.75" customHeight="1" x14ac:dyDescent="0.2">
      <c r="C673" s="27"/>
    </row>
    <row r="674" spans="3:3" ht="12.75" customHeight="1" x14ac:dyDescent="0.2">
      <c r="C674" s="27"/>
    </row>
    <row r="675" spans="3:3" ht="12.75" customHeight="1" x14ac:dyDescent="0.2">
      <c r="C675" s="27"/>
    </row>
    <row r="676" spans="3:3" ht="12.75" customHeight="1" x14ac:dyDescent="0.2">
      <c r="C676" s="27"/>
    </row>
    <row r="677" spans="3:3" ht="12.75" customHeight="1" x14ac:dyDescent="0.2">
      <c r="C677" s="27"/>
    </row>
    <row r="678" spans="3:3" ht="12.75" customHeight="1" x14ac:dyDescent="0.2">
      <c r="C678" s="27"/>
    </row>
    <row r="679" spans="3:3" ht="12.75" customHeight="1" x14ac:dyDescent="0.2">
      <c r="C679" s="27"/>
    </row>
    <row r="680" spans="3:3" ht="12.75" customHeight="1" x14ac:dyDescent="0.2">
      <c r="C680" s="27"/>
    </row>
    <row r="681" spans="3:3" ht="12.75" customHeight="1" x14ac:dyDescent="0.2">
      <c r="C681" s="27"/>
    </row>
    <row r="682" spans="3:3" ht="12.75" customHeight="1" x14ac:dyDescent="0.2">
      <c r="C682" s="27"/>
    </row>
    <row r="683" spans="3:3" ht="12.75" customHeight="1" x14ac:dyDescent="0.2">
      <c r="C683" s="27"/>
    </row>
    <row r="684" spans="3:3" ht="12.75" customHeight="1" x14ac:dyDescent="0.2">
      <c r="C684" s="27"/>
    </row>
    <row r="685" spans="3:3" ht="12.75" customHeight="1" x14ac:dyDescent="0.2">
      <c r="C685" s="27"/>
    </row>
    <row r="686" spans="3:3" ht="12.75" customHeight="1" x14ac:dyDescent="0.2">
      <c r="C686" s="27"/>
    </row>
    <row r="687" spans="3:3" ht="12.75" customHeight="1" x14ac:dyDescent="0.2">
      <c r="C687" s="27"/>
    </row>
    <row r="688" spans="3:3" ht="12.75" customHeight="1" x14ac:dyDescent="0.2">
      <c r="C688" s="27"/>
    </row>
    <row r="689" spans="3:3" ht="12.75" customHeight="1" x14ac:dyDescent="0.2">
      <c r="C689" s="27"/>
    </row>
    <row r="690" spans="3:3" ht="12.75" customHeight="1" x14ac:dyDescent="0.2">
      <c r="C690" s="27"/>
    </row>
    <row r="691" spans="3:3" ht="12.75" customHeight="1" x14ac:dyDescent="0.2">
      <c r="C691" s="27"/>
    </row>
    <row r="692" spans="3:3" ht="12.75" customHeight="1" x14ac:dyDescent="0.2">
      <c r="C692" s="27"/>
    </row>
    <row r="693" spans="3:3" ht="12.75" customHeight="1" x14ac:dyDescent="0.2">
      <c r="C693" s="27"/>
    </row>
    <row r="694" spans="3:3" ht="12.75" customHeight="1" x14ac:dyDescent="0.2">
      <c r="C694" s="27"/>
    </row>
    <row r="695" spans="3:3" ht="12.75" customHeight="1" x14ac:dyDescent="0.2">
      <c r="C695" s="27"/>
    </row>
    <row r="696" spans="3:3" ht="12.75" customHeight="1" x14ac:dyDescent="0.2">
      <c r="C696" s="27"/>
    </row>
    <row r="697" spans="3:3" ht="12.75" customHeight="1" x14ac:dyDescent="0.2">
      <c r="C697" s="27"/>
    </row>
    <row r="698" spans="3:3" ht="12.75" customHeight="1" x14ac:dyDescent="0.2">
      <c r="C698" s="27"/>
    </row>
    <row r="699" spans="3:3" ht="12.75" customHeight="1" x14ac:dyDescent="0.2">
      <c r="C699" s="27"/>
    </row>
    <row r="700" spans="3:3" ht="12.75" customHeight="1" x14ac:dyDescent="0.2">
      <c r="C700" s="27"/>
    </row>
    <row r="701" spans="3:3" ht="12.75" customHeight="1" x14ac:dyDescent="0.2">
      <c r="C701" s="27"/>
    </row>
    <row r="702" spans="3:3" ht="12.75" customHeight="1" x14ac:dyDescent="0.2">
      <c r="C702" s="27"/>
    </row>
    <row r="703" spans="3:3" ht="12.75" customHeight="1" x14ac:dyDescent="0.2">
      <c r="C703" s="27"/>
    </row>
    <row r="704" spans="3:3" ht="12.75" customHeight="1" x14ac:dyDescent="0.2">
      <c r="C704" s="27"/>
    </row>
    <row r="705" spans="3:3" ht="12.75" customHeight="1" x14ac:dyDescent="0.2">
      <c r="C705" s="27"/>
    </row>
    <row r="706" spans="3:3" ht="12.75" customHeight="1" x14ac:dyDescent="0.2">
      <c r="C706" s="27"/>
    </row>
    <row r="707" spans="3:3" ht="12.75" customHeight="1" x14ac:dyDescent="0.2">
      <c r="C707" s="27"/>
    </row>
    <row r="708" spans="3:3" ht="12.75" customHeight="1" x14ac:dyDescent="0.2">
      <c r="C708" s="27"/>
    </row>
    <row r="709" spans="3:3" ht="12.75" customHeight="1" x14ac:dyDescent="0.2">
      <c r="C709" s="27"/>
    </row>
    <row r="710" spans="3:3" ht="12.75" customHeight="1" x14ac:dyDescent="0.2">
      <c r="C710" s="27"/>
    </row>
    <row r="711" spans="3:3" ht="12.75" customHeight="1" x14ac:dyDescent="0.2">
      <c r="C711" s="27"/>
    </row>
    <row r="712" spans="3:3" ht="12.75" customHeight="1" x14ac:dyDescent="0.2">
      <c r="C712" s="27"/>
    </row>
    <row r="713" spans="3:3" ht="12.75" customHeight="1" x14ac:dyDescent="0.2">
      <c r="C713" s="27"/>
    </row>
    <row r="714" spans="3:3" ht="12.75" customHeight="1" x14ac:dyDescent="0.2">
      <c r="C714" s="27"/>
    </row>
    <row r="715" spans="3:3" ht="12.75" customHeight="1" x14ac:dyDescent="0.2">
      <c r="C715" s="27"/>
    </row>
    <row r="716" spans="3:3" ht="12.75" customHeight="1" x14ac:dyDescent="0.2">
      <c r="C716" s="27"/>
    </row>
    <row r="717" spans="3:3" ht="12.75" customHeight="1" x14ac:dyDescent="0.2">
      <c r="C717" s="27"/>
    </row>
    <row r="718" spans="3:3" ht="12.75" customHeight="1" x14ac:dyDescent="0.2">
      <c r="C718" s="27"/>
    </row>
    <row r="719" spans="3:3" ht="12.75" customHeight="1" x14ac:dyDescent="0.2">
      <c r="C719" s="27"/>
    </row>
    <row r="720" spans="3:3" ht="12.75" customHeight="1" x14ac:dyDescent="0.2">
      <c r="C720" s="27"/>
    </row>
    <row r="721" spans="3:3" ht="12.75" customHeight="1" x14ac:dyDescent="0.2">
      <c r="C721" s="27"/>
    </row>
    <row r="722" spans="3:3" ht="12.75" customHeight="1" x14ac:dyDescent="0.2">
      <c r="C722" s="27"/>
    </row>
    <row r="723" spans="3:3" ht="12.75" customHeight="1" x14ac:dyDescent="0.2">
      <c r="C723" s="27"/>
    </row>
    <row r="724" spans="3:3" ht="12.75" customHeight="1" x14ac:dyDescent="0.2">
      <c r="C724" s="27"/>
    </row>
    <row r="725" spans="3:3" ht="12.75" customHeight="1" x14ac:dyDescent="0.2">
      <c r="C725" s="27"/>
    </row>
    <row r="726" spans="3:3" ht="12.75" customHeight="1" x14ac:dyDescent="0.2">
      <c r="C726" s="27"/>
    </row>
    <row r="727" spans="3:3" ht="12.75" customHeight="1" x14ac:dyDescent="0.2">
      <c r="C727" s="27"/>
    </row>
    <row r="728" spans="3:3" ht="12.75" customHeight="1" x14ac:dyDescent="0.2">
      <c r="C728" s="27"/>
    </row>
    <row r="729" spans="3:3" ht="12.75" customHeight="1" x14ac:dyDescent="0.2">
      <c r="C729" s="27"/>
    </row>
    <row r="730" spans="3:3" ht="12.75" customHeight="1" x14ac:dyDescent="0.2">
      <c r="C730" s="27"/>
    </row>
    <row r="731" spans="3:3" ht="12.75" customHeight="1" x14ac:dyDescent="0.2">
      <c r="C731" s="27"/>
    </row>
    <row r="732" spans="3:3" ht="12.75" customHeight="1" x14ac:dyDescent="0.2">
      <c r="C732" s="27"/>
    </row>
    <row r="733" spans="3:3" ht="12.75" customHeight="1" x14ac:dyDescent="0.2">
      <c r="C733" s="27"/>
    </row>
    <row r="734" spans="3:3" ht="12.75" customHeight="1" x14ac:dyDescent="0.2">
      <c r="C734" s="27"/>
    </row>
    <row r="735" spans="3:3" ht="12.75" customHeight="1" x14ac:dyDescent="0.2">
      <c r="C735" s="27"/>
    </row>
    <row r="736" spans="3:3" ht="12.75" customHeight="1" x14ac:dyDescent="0.2">
      <c r="C736" s="27"/>
    </row>
    <row r="737" spans="3:3" ht="12.75" customHeight="1" x14ac:dyDescent="0.2">
      <c r="C737" s="27"/>
    </row>
    <row r="738" spans="3:3" ht="12.75" customHeight="1" x14ac:dyDescent="0.2">
      <c r="C738" s="27"/>
    </row>
    <row r="739" spans="3:3" ht="12.75" customHeight="1" x14ac:dyDescent="0.2">
      <c r="C739" s="27"/>
    </row>
    <row r="740" spans="3:3" ht="12.75" customHeight="1" x14ac:dyDescent="0.2">
      <c r="C740" s="27"/>
    </row>
    <row r="741" spans="3:3" ht="12.75" customHeight="1" x14ac:dyDescent="0.2">
      <c r="C741" s="27"/>
    </row>
    <row r="742" spans="3:3" ht="12.75" customHeight="1" x14ac:dyDescent="0.2">
      <c r="C742" s="27"/>
    </row>
    <row r="743" spans="3:3" ht="12.75" customHeight="1" x14ac:dyDescent="0.2">
      <c r="C743" s="27"/>
    </row>
    <row r="744" spans="3:3" ht="12.75" customHeight="1" x14ac:dyDescent="0.2">
      <c r="C744" s="27"/>
    </row>
    <row r="745" spans="3:3" ht="12.75" customHeight="1" x14ac:dyDescent="0.2">
      <c r="C745" s="27"/>
    </row>
    <row r="746" spans="3:3" ht="12.75" customHeight="1" x14ac:dyDescent="0.2">
      <c r="C746" s="27"/>
    </row>
    <row r="747" spans="3:3" ht="12.75" customHeight="1" x14ac:dyDescent="0.2">
      <c r="C747" s="27"/>
    </row>
    <row r="748" spans="3:3" ht="12.75" customHeight="1" x14ac:dyDescent="0.2">
      <c r="C748" s="27"/>
    </row>
    <row r="749" spans="3:3" ht="12.75" customHeight="1" x14ac:dyDescent="0.2">
      <c r="C749" s="27"/>
    </row>
    <row r="750" spans="3:3" ht="12.75" customHeight="1" x14ac:dyDescent="0.2">
      <c r="C750" s="27"/>
    </row>
    <row r="751" spans="3:3" ht="12.75" customHeight="1" x14ac:dyDescent="0.2">
      <c r="C751" s="27"/>
    </row>
    <row r="752" spans="3:3" ht="12.75" customHeight="1" x14ac:dyDescent="0.2">
      <c r="C752" s="27"/>
    </row>
    <row r="753" spans="3:3" ht="12.75" customHeight="1" x14ac:dyDescent="0.2">
      <c r="C753" s="27"/>
    </row>
    <row r="754" spans="3:3" ht="12.75" customHeight="1" x14ac:dyDescent="0.2">
      <c r="C754" s="27"/>
    </row>
    <row r="755" spans="3:3" ht="12.75" customHeight="1" x14ac:dyDescent="0.2">
      <c r="C755" s="27"/>
    </row>
    <row r="756" spans="3:3" ht="12.75" customHeight="1" x14ac:dyDescent="0.2">
      <c r="C756" s="27"/>
    </row>
    <row r="757" spans="3:3" ht="12.75" customHeight="1" x14ac:dyDescent="0.2">
      <c r="C757" s="27"/>
    </row>
    <row r="758" spans="3:3" ht="12.75" customHeight="1" x14ac:dyDescent="0.2">
      <c r="C758" s="27"/>
    </row>
    <row r="759" spans="3:3" ht="12.75" customHeight="1" x14ac:dyDescent="0.2">
      <c r="C759" s="27"/>
    </row>
    <row r="760" spans="3:3" ht="12.75" customHeight="1" x14ac:dyDescent="0.2">
      <c r="C760" s="27"/>
    </row>
    <row r="761" spans="3:3" ht="12.75" customHeight="1" x14ac:dyDescent="0.2">
      <c r="C761" s="27"/>
    </row>
    <row r="762" spans="3:3" ht="12.75" customHeight="1" x14ac:dyDescent="0.2">
      <c r="C762" s="27"/>
    </row>
    <row r="763" spans="3:3" ht="12.75" customHeight="1" x14ac:dyDescent="0.2">
      <c r="C763" s="27"/>
    </row>
    <row r="764" spans="3:3" ht="12.75" customHeight="1" x14ac:dyDescent="0.2">
      <c r="C764" s="27"/>
    </row>
    <row r="765" spans="3:3" ht="12.75" customHeight="1" x14ac:dyDescent="0.2">
      <c r="C765" s="27"/>
    </row>
    <row r="766" spans="3:3" ht="12.75" customHeight="1" x14ac:dyDescent="0.2">
      <c r="C766" s="27"/>
    </row>
    <row r="767" spans="3:3" ht="12.75" customHeight="1" x14ac:dyDescent="0.2">
      <c r="C767" s="27"/>
    </row>
    <row r="768" spans="3:3" ht="12.75" customHeight="1" x14ac:dyDescent="0.2">
      <c r="C768" s="27"/>
    </row>
    <row r="769" spans="3:3" ht="12.75" customHeight="1" x14ac:dyDescent="0.2">
      <c r="C769" s="27"/>
    </row>
    <row r="770" spans="3:3" ht="12.75" customHeight="1" x14ac:dyDescent="0.2">
      <c r="C770" s="27"/>
    </row>
    <row r="771" spans="3:3" ht="12.75" customHeight="1" x14ac:dyDescent="0.2">
      <c r="C771" s="27"/>
    </row>
    <row r="772" spans="3:3" ht="12.75" customHeight="1" x14ac:dyDescent="0.2">
      <c r="C772" s="27"/>
    </row>
    <row r="773" spans="3:3" ht="12.75" customHeight="1" x14ac:dyDescent="0.2">
      <c r="C773" s="27"/>
    </row>
    <row r="774" spans="3:3" ht="12.75" customHeight="1" x14ac:dyDescent="0.2">
      <c r="C774" s="27"/>
    </row>
    <row r="775" spans="3:3" ht="12.75" customHeight="1" x14ac:dyDescent="0.2">
      <c r="C775" s="27"/>
    </row>
    <row r="776" spans="3:3" ht="12.75" customHeight="1" x14ac:dyDescent="0.2">
      <c r="C776" s="27"/>
    </row>
    <row r="777" spans="3:3" ht="12.75" customHeight="1" x14ac:dyDescent="0.2">
      <c r="C777" s="27"/>
    </row>
    <row r="778" spans="3:3" ht="12.75" customHeight="1" x14ac:dyDescent="0.2">
      <c r="C778" s="27"/>
    </row>
    <row r="779" spans="3:3" ht="12.75" customHeight="1" x14ac:dyDescent="0.2">
      <c r="C779" s="27"/>
    </row>
    <row r="780" spans="3:3" ht="12.75" customHeight="1" x14ac:dyDescent="0.2">
      <c r="C780" s="27"/>
    </row>
    <row r="781" spans="3:3" ht="12.75" customHeight="1" x14ac:dyDescent="0.2">
      <c r="C781" s="27"/>
    </row>
    <row r="782" spans="3:3" ht="12.75" customHeight="1" x14ac:dyDescent="0.2">
      <c r="C782" s="27"/>
    </row>
    <row r="783" spans="3:3" ht="12.75" customHeight="1" x14ac:dyDescent="0.2">
      <c r="C783" s="27"/>
    </row>
    <row r="784" spans="3:3" ht="12.75" customHeight="1" x14ac:dyDescent="0.2">
      <c r="C784" s="27"/>
    </row>
    <row r="785" spans="3:3" ht="12.75" customHeight="1" x14ac:dyDescent="0.2">
      <c r="C785" s="27"/>
    </row>
    <row r="786" spans="3:3" ht="12.75" customHeight="1" x14ac:dyDescent="0.2">
      <c r="C786" s="27"/>
    </row>
    <row r="787" spans="3:3" ht="12.75" customHeight="1" x14ac:dyDescent="0.2">
      <c r="C787" s="27"/>
    </row>
    <row r="788" spans="3:3" ht="12.75" customHeight="1" x14ac:dyDescent="0.2">
      <c r="C788" s="27"/>
    </row>
    <row r="789" spans="3:3" ht="12.75" customHeight="1" x14ac:dyDescent="0.2">
      <c r="C789" s="27"/>
    </row>
    <row r="790" spans="3:3" ht="12.75" customHeight="1" x14ac:dyDescent="0.2">
      <c r="C790" s="27"/>
    </row>
    <row r="791" spans="3:3" ht="12.75" customHeight="1" x14ac:dyDescent="0.2">
      <c r="C791" s="27"/>
    </row>
    <row r="792" spans="3:3" ht="12.75" customHeight="1" x14ac:dyDescent="0.2">
      <c r="C792" s="27"/>
    </row>
    <row r="793" spans="3:3" ht="12.75" customHeight="1" x14ac:dyDescent="0.2">
      <c r="C793" s="27"/>
    </row>
    <row r="794" spans="3:3" ht="12.75" customHeight="1" x14ac:dyDescent="0.2">
      <c r="C794" s="27"/>
    </row>
    <row r="795" spans="3:3" ht="12.75" customHeight="1" x14ac:dyDescent="0.2">
      <c r="C795" s="27"/>
    </row>
    <row r="796" spans="3:3" ht="12.75" customHeight="1" x14ac:dyDescent="0.2">
      <c r="C796" s="27"/>
    </row>
    <row r="797" spans="3:3" ht="12.75" customHeight="1" x14ac:dyDescent="0.2">
      <c r="C797" s="27"/>
    </row>
    <row r="798" spans="3:3" ht="12.75" customHeight="1" x14ac:dyDescent="0.2">
      <c r="C798" s="27"/>
    </row>
    <row r="799" spans="3:3" ht="12.75" customHeight="1" x14ac:dyDescent="0.2">
      <c r="C799" s="27"/>
    </row>
    <row r="800" spans="3:3" ht="12.75" customHeight="1" x14ac:dyDescent="0.2">
      <c r="C800" s="27"/>
    </row>
    <row r="801" spans="3:3" ht="12.75" customHeight="1" x14ac:dyDescent="0.2">
      <c r="C801" s="27"/>
    </row>
    <row r="802" spans="3:3" ht="12.75" customHeight="1" x14ac:dyDescent="0.2">
      <c r="C802" s="27"/>
    </row>
    <row r="803" spans="3:3" ht="12.75" customHeight="1" x14ac:dyDescent="0.2">
      <c r="C803" s="27"/>
    </row>
    <row r="804" spans="3:3" ht="12.75" customHeight="1" x14ac:dyDescent="0.2">
      <c r="C804" s="27"/>
    </row>
    <row r="805" spans="3:3" ht="12.75" customHeight="1" x14ac:dyDescent="0.2">
      <c r="C805" s="27"/>
    </row>
    <row r="806" spans="3:3" ht="12.75" customHeight="1" x14ac:dyDescent="0.2">
      <c r="C806" s="27"/>
    </row>
    <row r="807" spans="3:3" ht="12.75" customHeight="1" x14ac:dyDescent="0.2">
      <c r="C807" s="27"/>
    </row>
    <row r="808" spans="3:3" ht="12.75" customHeight="1" x14ac:dyDescent="0.2">
      <c r="C808" s="27"/>
    </row>
    <row r="809" spans="3:3" ht="12.75" customHeight="1" x14ac:dyDescent="0.2">
      <c r="C809" s="27"/>
    </row>
    <row r="810" spans="3:3" ht="12.75" customHeight="1" x14ac:dyDescent="0.2">
      <c r="C810" s="27"/>
    </row>
    <row r="811" spans="3:3" ht="12.75" customHeight="1" x14ac:dyDescent="0.2">
      <c r="C811" s="27"/>
    </row>
    <row r="812" spans="3:3" ht="12.75" customHeight="1" x14ac:dyDescent="0.2">
      <c r="C812" s="27"/>
    </row>
    <row r="813" spans="3:3" ht="12.75" customHeight="1" x14ac:dyDescent="0.2">
      <c r="C813" s="27"/>
    </row>
    <row r="814" spans="3:3" ht="12.75" customHeight="1" x14ac:dyDescent="0.2">
      <c r="C814" s="27"/>
    </row>
    <row r="815" spans="3:3" ht="12.75" customHeight="1" x14ac:dyDescent="0.2">
      <c r="C815" s="27"/>
    </row>
    <row r="816" spans="3:3" ht="12.75" customHeight="1" x14ac:dyDescent="0.2">
      <c r="C816" s="27"/>
    </row>
    <row r="817" spans="3:3" ht="12.75" customHeight="1" x14ac:dyDescent="0.2">
      <c r="C817" s="27"/>
    </row>
    <row r="818" spans="3:3" ht="12.75" customHeight="1" x14ac:dyDescent="0.2">
      <c r="C818" s="27"/>
    </row>
    <row r="819" spans="3:3" ht="12.75" customHeight="1" x14ac:dyDescent="0.2">
      <c r="C819" s="27"/>
    </row>
    <row r="820" spans="3:3" ht="12.75" customHeight="1" x14ac:dyDescent="0.2">
      <c r="C820" s="27"/>
    </row>
    <row r="821" spans="3:3" ht="12.75" customHeight="1" x14ac:dyDescent="0.2">
      <c r="C821" s="27"/>
    </row>
    <row r="822" spans="3:3" ht="12.75" customHeight="1" x14ac:dyDescent="0.2">
      <c r="C822" s="27"/>
    </row>
    <row r="823" spans="3:3" ht="12.75" customHeight="1" x14ac:dyDescent="0.2">
      <c r="C823" s="27"/>
    </row>
    <row r="824" spans="3:3" ht="12.75" customHeight="1" x14ac:dyDescent="0.2">
      <c r="C824" s="27"/>
    </row>
    <row r="825" spans="3:3" ht="12.75" customHeight="1" x14ac:dyDescent="0.2">
      <c r="C825" s="27"/>
    </row>
    <row r="826" spans="3:3" ht="12.75" customHeight="1" x14ac:dyDescent="0.2">
      <c r="C826" s="27"/>
    </row>
    <row r="827" spans="3:3" ht="12.75" customHeight="1" x14ac:dyDescent="0.2">
      <c r="C827" s="27"/>
    </row>
    <row r="828" spans="3:3" ht="12.75" customHeight="1" x14ac:dyDescent="0.2">
      <c r="C828" s="27"/>
    </row>
    <row r="829" spans="3:3" ht="12.75" customHeight="1" x14ac:dyDescent="0.2">
      <c r="C829" s="27"/>
    </row>
    <row r="830" spans="3:3" ht="12.75" customHeight="1" x14ac:dyDescent="0.2">
      <c r="C830" s="27"/>
    </row>
    <row r="831" spans="3:3" ht="12.75" customHeight="1" x14ac:dyDescent="0.2">
      <c r="C831" s="27"/>
    </row>
    <row r="832" spans="3:3" ht="12.75" customHeight="1" x14ac:dyDescent="0.2">
      <c r="C832" s="27"/>
    </row>
    <row r="833" spans="3:3" ht="12.75" customHeight="1" x14ac:dyDescent="0.2">
      <c r="C833" s="27"/>
    </row>
    <row r="834" spans="3:3" ht="12.75" customHeight="1" x14ac:dyDescent="0.2">
      <c r="C834" s="27"/>
    </row>
    <row r="835" spans="3:3" ht="12.75" customHeight="1" x14ac:dyDescent="0.2">
      <c r="C835" s="27"/>
    </row>
    <row r="836" spans="3:3" ht="12.75" customHeight="1" x14ac:dyDescent="0.2">
      <c r="C836" s="27"/>
    </row>
    <row r="837" spans="3:3" ht="12.75" customHeight="1" x14ac:dyDescent="0.2">
      <c r="C837" s="27"/>
    </row>
    <row r="838" spans="3:3" ht="12.75" customHeight="1" x14ac:dyDescent="0.2">
      <c r="C838" s="27"/>
    </row>
    <row r="839" spans="3:3" ht="12.75" customHeight="1" x14ac:dyDescent="0.2">
      <c r="C839" s="27"/>
    </row>
    <row r="840" spans="3:3" ht="12.75" customHeight="1" x14ac:dyDescent="0.2">
      <c r="C840" s="27"/>
    </row>
    <row r="841" spans="3:3" ht="12.75" customHeight="1" x14ac:dyDescent="0.2">
      <c r="C841" s="27"/>
    </row>
    <row r="842" spans="3:3" ht="12.75" customHeight="1" x14ac:dyDescent="0.2">
      <c r="C842" s="27"/>
    </row>
    <row r="843" spans="3:3" ht="12.75" customHeight="1" x14ac:dyDescent="0.2">
      <c r="C843" s="27"/>
    </row>
    <row r="844" spans="3:3" ht="12.75" customHeight="1" x14ac:dyDescent="0.2">
      <c r="C844" s="27"/>
    </row>
    <row r="845" spans="3:3" ht="12.75" customHeight="1" x14ac:dyDescent="0.2">
      <c r="C845" s="27">
        <f t="shared" ref="C845:C904" si="8">B845-B844</f>
        <v>0</v>
      </c>
    </row>
    <row r="846" spans="3:3" ht="12.75" customHeight="1" x14ac:dyDescent="0.2">
      <c r="C846" s="27">
        <f t="shared" si="8"/>
        <v>0</v>
      </c>
    </row>
    <row r="847" spans="3:3" ht="12.75" customHeight="1" x14ac:dyDescent="0.2">
      <c r="C847" s="27">
        <f t="shared" si="8"/>
        <v>0</v>
      </c>
    </row>
    <row r="848" spans="3:3" ht="12.75" customHeight="1" x14ac:dyDescent="0.2">
      <c r="C848" s="27">
        <f t="shared" si="8"/>
        <v>0</v>
      </c>
    </row>
    <row r="849" spans="3:3" ht="12.75" customHeight="1" x14ac:dyDescent="0.2">
      <c r="C849" s="27">
        <f t="shared" si="8"/>
        <v>0</v>
      </c>
    </row>
    <row r="850" spans="3:3" ht="12.75" customHeight="1" x14ac:dyDescent="0.2">
      <c r="C850" s="27">
        <f t="shared" si="8"/>
        <v>0</v>
      </c>
    </row>
    <row r="851" spans="3:3" ht="12.75" customHeight="1" x14ac:dyDescent="0.2">
      <c r="C851" s="27">
        <f t="shared" si="8"/>
        <v>0</v>
      </c>
    </row>
    <row r="852" spans="3:3" ht="12.75" customHeight="1" x14ac:dyDescent="0.2">
      <c r="C852" s="27">
        <f t="shared" si="8"/>
        <v>0</v>
      </c>
    </row>
    <row r="853" spans="3:3" ht="12.75" customHeight="1" x14ac:dyDescent="0.2">
      <c r="C853" s="27">
        <f t="shared" si="8"/>
        <v>0</v>
      </c>
    </row>
    <row r="854" spans="3:3" ht="12.75" customHeight="1" x14ac:dyDescent="0.2">
      <c r="C854" s="27">
        <f t="shared" si="8"/>
        <v>0</v>
      </c>
    </row>
    <row r="855" spans="3:3" ht="12.75" customHeight="1" x14ac:dyDescent="0.2">
      <c r="C855" s="27">
        <f t="shared" si="8"/>
        <v>0</v>
      </c>
    </row>
    <row r="856" spans="3:3" ht="12.75" customHeight="1" x14ac:dyDescent="0.2">
      <c r="C856" s="27">
        <f t="shared" si="8"/>
        <v>0</v>
      </c>
    </row>
    <row r="857" spans="3:3" ht="12.75" customHeight="1" x14ac:dyDescent="0.2">
      <c r="C857" s="27">
        <f t="shared" si="8"/>
        <v>0</v>
      </c>
    </row>
    <row r="858" spans="3:3" ht="12.75" customHeight="1" x14ac:dyDescent="0.2">
      <c r="C858" s="27">
        <f t="shared" si="8"/>
        <v>0</v>
      </c>
    </row>
    <row r="859" spans="3:3" ht="12.75" customHeight="1" x14ac:dyDescent="0.2">
      <c r="C859" s="27">
        <f t="shared" si="8"/>
        <v>0</v>
      </c>
    </row>
    <row r="860" spans="3:3" ht="12.75" customHeight="1" x14ac:dyDescent="0.2">
      <c r="C860" s="27">
        <f t="shared" si="8"/>
        <v>0</v>
      </c>
    </row>
    <row r="861" spans="3:3" ht="12.75" customHeight="1" x14ac:dyDescent="0.2">
      <c r="C861" s="27">
        <f t="shared" si="8"/>
        <v>0</v>
      </c>
    </row>
    <row r="862" spans="3:3" ht="12.75" customHeight="1" x14ac:dyDescent="0.2">
      <c r="C862" s="27">
        <f t="shared" si="8"/>
        <v>0</v>
      </c>
    </row>
    <row r="863" spans="3:3" ht="12.75" customHeight="1" x14ac:dyDescent="0.2">
      <c r="C863" s="27">
        <f t="shared" si="8"/>
        <v>0</v>
      </c>
    </row>
    <row r="864" spans="3:3" ht="12.75" customHeight="1" x14ac:dyDescent="0.2">
      <c r="C864" s="27">
        <f t="shared" si="8"/>
        <v>0</v>
      </c>
    </row>
    <row r="865" spans="3:3" ht="12.75" customHeight="1" x14ac:dyDescent="0.2">
      <c r="C865" s="27">
        <f t="shared" si="8"/>
        <v>0</v>
      </c>
    </row>
    <row r="866" spans="3:3" ht="12.75" customHeight="1" x14ac:dyDescent="0.2">
      <c r="C866" s="27">
        <f t="shared" si="8"/>
        <v>0</v>
      </c>
    </row>
    <row r="867" spans="3:3" ht="12.75" customHeight="1" x14ac:dyDescent="0.2">
      <c r="C867" s="27">
        <f t="shared" si="8"/>
        <v>0</v>
      </c>
    </row>
    <row r="868" spans="3:3" ht="12.75" customHeight="1" x14ac:dyDescent="0.2">
      <c r="C868" s="27">
        <f t="shared" si="8"/>
        <v>0</v>
      </c>
    </row>
    <row r="869" spans="3:3" ht="12.75" customHeight="1" x14ac:dyDescent="0.2">
      <c r="C869" s="27">
        <f t="shared" si="8"/>
        <v>0</v>
      </c>
    </row>
    <row r="870" spans="3:3" ht="12.75" customHeight="1" x14ac:dyDescent="0.2">
      <c r="C870" s="27">
        <f t="shared" si="8"/>
        <v>0</v>
      </c>
    </row>
    <row r="871" spans="3:3" ht="12.75" customHeight="1" x14ac:dyDescent="0.2">
      <c r="C871" s="27">
        <f t="shared" si="8"/>
        <v>0</v>
      </c>
    </row>
    <row r="872" spans="3:3" ht="12.75" customHeight="1" x14ac:dyDescent="0.2">
      <c r="C872" s="27">
        <f t="shared" si="8"/>
        <v>0</v>
      </c>
    </row>
    <row r="873" spans="3:3" ht="12.75" customHeight="1" x14ac:dyDescent="0.2">
      <c r="C873" s="27">
        <f t="shared" si="8"/>
        <v>0</v>
      </c>
    </row>
    <row r="874" spans="3:3" ht="12.75" customHeight="1" x14ac:dyDescent="0.2">
      <c r="C874" s="27">
        <f t="shared" si="8"/>
        <v>0</v>
      </c>
    </row>
    <row r="875" spans="3:3" ht="12.75" customHeight="1" x14ac:dyDescent="0.2">
      <c r="C875" s="27">
        <f t="shared" si="8"/>
        <v>0</v>
      </c>
    </row>
    <row r="876" spans="3:3" ht="12.75" customHeight="1" x14ac:dyDescent="0.2">
      <c r="C876" s="27">
        <f t="shared" si="8"/>
        <v>0</v>
      </c>
    </row>
    <row r="877" spans="3:3" ht="12.75" customHeight="1" x14ac:dyDescent="0.2">
      <c r="C877" s="27">
        <f t="shared" si="8"/>
        <v>0</v>
      </c>
    </row>
    <row r="878" spans="3:3" ht="12.75" customHeight="1" x14ac:dyDescent="0.2">
      <c r="C878" s="27">
        <f t="shared" si="8"/>
        <v>0</v>
      </c>
    </row>
    <row r="879" spans="3:3" ht="12.75" customHeight="1" x14ac:dyDescent="0.2">
      <c r="C879" s="27">
        <f t="shared" si="8"/>
        <v>0</v>
      </c>
    </row>
    <row r="880" spans="3:3" ht="12.75" customHeight="1" x14ac:dyDescent="0.2">
      <c r="C880" s="27">
        <f t="shared" si="8"/>
        <v>0</v>
      </c>
    </row>
    <row r="881" spans="3:3" ht="12.75" customHeight="1" x14ac:dyDescent="0.2">
      <c r="C881" s="27">
        <f t="shared" si="8"/>
        <v>0</v>
      </c>
    </row>
    <row r="882" spans="3:3" ht="12.75" customHeight="1" x14ac:dyDescent="0.2">
      <c r="C882" s="27">
        <f t="shared" si="8"/>
        <v>0</v>
      </c>
    </row>
    <row r="883" spans="3:3" ht="12.75" customHeight="1" x14ac:dyDescent="0.2">
      <c r="C883" s="27">
        <f t="shared" si="8"/>
        <v>0</v>
      </c>
    </row>
    <row r="884" spans="3:3" ht="12.75" customHeight="1" x14ac:dyDescent="0.2">
      <c r="C884" s="27">
        <f t="shared" si="8"/>
        <v>0</v>
      </c>
    </row>
    <row r="885" spans="3:3" ht="12.75" customHeight="1" x14ac:dyDescent="0.2">
      <c r="C885" s="27">
        <f t="shared" si="8"/>
        <v>0</v>
      </c>
    </row>
    <row r="886" spans="3:3" ht="12.75" customHeight="1" x14ac:dyDescent="0.2">
      <c r="C886" s="27">
        <f t="shared" si="8"/>
        <v>0</v>
      </c>
    </row>
    <row r="887" spans="3:3" ht="12.75" customHeight="1" x14ac:dyDescent="0.2">
      <c r="C887" s="27">
        <f t="shared" si="8"/>
        <v>0</v>
      </c>
    </row>
    <row r="888" spans="3:3" ht="12.75" customHeight="1" x14ac:dyDescent="0.2">
      <c r="C888" s="27">
        <f t="shared" si="8"/>
        <v>0</v>
      </c>
    </row>
    <row r="889" spans="3:3" ht="12.75" customHeight="1" x14ac:dyDescent="0.2">
      <c r="C889" s="27">
        <f t="shared" si="8"/>
        <v>0</v>
      </c>
    </row>
    <row r="890" spans="3:3" ht="12.75" customHeight="1" x14ac:dyDescent="0.2">
      <c r="C890" s="27">
        <f t="shared" si="8"/>
        <v>0</v>
      </c>
    </row>
    <row r="891" spans="3:3" ht="12.75" customHeight="1" x14ac:dyDescent="0.2">
      <c r="C891" s="27">
        <f t="shared" si="8"/>
        <v>0</v>
      </c>
    </row>
    <row r="892" spans="3:3" ht="12.75" customHeight="1" x14ac:dyDescent="0.2">
      <c r="C892" s="27">
        <f t="shared" si="8"/>
        <v>0</v>
      </c>
    </row>
    <row r="893" spans="3:3" ht="12.75" customHeight="1" x14ac:dyDescent="0.2">
      <c r="C893" s="27">
        <f t="shared" si="8"/>
        <v>0</v>
      </c>
    </row>
    <row r="894" spans="3:3" ht="12.75" customHeight="1" x14ac:dyDescent="0.2">
      <c r="C894" s="27">
        <f t="shared" si="8"/>
        <v>0</v>
      </c>
    </row>
    <row r="895" spans="3:3" ht="12.75" customHeight="1" x14ac:dyDescent="0.2">
      <c r="C895" s="27">
        <f t="shared" si="8"/>
        <v>0</v>
      </c>
    </row>
    <row r="896" spans="3:3" ht="12.75" customHeight="1" x14ac:dyDescent="0.2">
      <c r="C896" s="27">
        <f t="shared" si="8"/>
        <v>0</v>
      </c>
    </row>
    <row r="897" spans="3:3" ht="12.75" customHeight="1" x14ac:dyDescent="0.2">
      <c r="C897" s="27">
        <f t="shared" si="8"/>
        <v>0</v>
      </c>
    </row>
    <row r="898" spans="3:3" ht="12.75" customHeight="1" x14ac:dyDescent="0.2">
      <c r="C898" s="27">
        <f t="shared" si="8"/>
        <v>0</v>
      </c>
    </row>
    <row r="899" spans="3:3" ht="12.75" customHeight="1" x14ac:dyDescent="0.2">
      <c r="C899" s="27">
        <f t="shared" si="8"/>
        <v>0</v>
      </c>
    </row>
    <row r="900" spans="3:3" ht="12.75" customHeight="1" x14ac:dyDescent="0.2">
      <c r="C900" s="27">
        <f t="shared" si="8"/>
        <v>0</v>
      </c>
    </row>
    <row r="901" spans="3:3" ht="12.75" customHeight="1" x14ac:dyDescent="0.2">
      <c r="C901" s="27">
        <f t="shared" si="8"/>
        <v>0</v>
      </c>
    </row>
    <row r="902" spans="3:3" ht="12.75" customHeight="1" x14ac:dyDescent="0.2">
      <c r="C902" s="27">
        <f t="shared" si="8"/>
        <v>0</v>
      </c>
    </row>
    <row r="903" spans="3:3" ht="12.75" customHeight="1" x14ac:dyDescent="0.2">
      <c r="C903" s="27">
        <f t="shared" si="8"/>
        <v>0</v>
      </c>
    </row>
    <row r="904" spans="3:3" ht="12.75" customHeight="1" x14ac:dyDescent="0.2">
      <c r="C904" s="27">
        <f t="shared" si="8"/>
        <v>0</v>
      </c>
    </row>
  </sheetData>
  <mergeCells count="12">
    <mergeCell ref="F10:K10"/>
    <mergeCell ref="F11:K11"/>
    <mergeCell ref="F12:K12"/>
    <mergeCell ref="K15:K16"/>
    <mergeCell ref="L15:L16"/>
    <mergeCell ref="A15:A16"/>
    <mergeCell ref="H15:H16"/>
    <mergeCell ref="I15:I16"/>
    <mergeCell ref="J15:J16"/>
    <mergeCell ref="M15:N15"/>
    <mergeCell ref="B15:D15"/>
    <mergeCell ref="E15:G15"/>
  </mergeCells>
  <printOptions gridLines="1" gridLinesSet="0"/>
  <pageMargins left="0.74791700000000005" right="0.74791700000000005" top="0.98402800000000012" bottom="0.98402800000000012" header="0.5" footer="0.5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яч 8 ЦРП</vt:lpstr>
      <vt:lpstr>яч 33 ЦРП </vt:lpstr>
      <vt:lpstr>яч 22ЦРП</vt:lpstr>
      <vt:lpstr>яч 41ЦРП  </vt:lpstr>
      <vt:lpstr>яч_2 ЦРП </vt:lpstr>
      <vt:lpstr>яч_3 ЦРП</vt:lpstr>
      <vt:lpstr>яч_6 ЦРП</vt:lpstr>
      <vt:lpstr>яч_9 ЦРП</vt:lpstr>
      <vt:lpstr>яч_15 ЦРП  </vt:lpstr>
      <vt:lpstr>яч_14 ЦРП</vt:lpstr>
      <vt:lpstr>яч_16 ЦРП</vt:lpstr>
      <vt:lpstr>яч_17 ЦРП </vt:lpstr>
      <vt:lpstr>яч_19 ЦРП</vt:lpstr>
      <vt:lpstr>яч_30 ЦРП </vt:lpstr>
      <vt:lpstr>яч_39 ЦРП</vt:lpstr>
      <vt:lpstr>яч_40 ЦРП</vt:lpstr>
      <vt:lpstr>яч_44 ЦРП</vt:lpstr>
      <vt:lpstr>яч_43ЖБИ  </vt:lpstr>
      <vt:lpstr>яч_49 ГНС</vt:lpstr>
      <vt:lpstr>Прилож №2</vt:lpstr>
      <vt:lpstr>'яч 22ЦРП'!Область_печати</vt:lpstr>
      <vt:lpstr>'яч 33 ЦРП '!Область_печати</vt:lpstr>
      <vt:lpstr>'яч 41ЦРП  '!Область_печати</vt:lpstr>
      <vt:lpstr>'яч 8 ЦРП'!Область_печати</vt:lpstr>
      <vt:lpstr>'яч_43ЖБИ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Юрьевна Суворова</dc:creator>
  <cp:lastModifiedBy>Суворова Ольга Юрьевна</cp:lastModifiedBy>
  <cp:lastPrinted>2020-12-21T06:48:06Z</cp:lastPrinted>
  <dcterms:created xsi:type="dcterms:W3CDTF">2020-12-21T06:48:50Z</dcterms:created>
  <dcterms:modified xsi:type="dcterms:W3CDTF">2020-12-21T10:40:51Z</dcterms:modified>
</cp:coreProperties>
</file>